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Z\Desktop\MONTEFARM 0219 24.01.2018\DOK CD\"/>
    </mc:Choice>
  </mc:AlternateContent>
  <xr:revisionPtr revIDLastSave="0" documentId="13_ncr:1_{67B075D2-0F3E-4011-88FF-2130189F6D0D}" xr6:coauthVersionLast="40" xr6:coauthVersionMax="40" xr10:uidLastSave="{00000000-0000-0000-0000-000000000000}"/>
  <bookViews>
    <workbookView xWindow="0" yWindow="0" windowWidth="16380" windowHeight="8190" tabRatio="500" activeTab="1" xr2:uid="{00000000-000D-0000-FFFF-FFFF00000000}"/>
  </bookViews>
  <sheets>
    <sheet name="MEDICA 0219 MS" sheetId="1" r:id="rId1"/>
    <sheet name="Sheet2" sheetId="3" r:id="rId2"/>
  </sheets>
  <definedNames>
    <definedName name="_xlnm._FilterDatabase" localSheetId="0" hidden="1">'MEDICA 0219 MS'!$A$1:$N$212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0" i="3" l="1"/>
  <c r="I60" i="3"/>
  <c r="H4" i="3" l="1"/>
  <c r="J4" i="3" s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3" i="3"/>
  <c r="H60" i="3" l="1"/>
  <c r="K46" i="1" l="1"/>
  <c r="K4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" i="1"/>
  <c r="L212" i="1" l="1"/>
</calcChain>
</file>

<file path=xl/sharedStrings.xml><?xml version="1.0" encoding="utf-8"?>
<sst xmlns="http://schemas.openxmlformats.org/spreadsheetml/2006/main" count="958" uniqueCount="301">
  <si>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</si>
  <si>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</si>
  <si>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</si>
  <si>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</si>
  <si>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</si>
  <si>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</si>
  <si>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</si>
  <si>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</si>
  <si>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</si>
  <si>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</si>
  <si>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</si>
  <si>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</si>
  <si>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</si>
  <si>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</si>
  <si>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</si>
  <si>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</si>
  <si>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</si>
  <si>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</si>
  <si>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</si>
  <si>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</si>
  <si>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</si>
  <si>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</si>
  <si>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</si>
  <si>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</si>
  <si>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</si>
  <si>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</si>
  <si>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</si>
  <si>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</si>
  <si>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</si>
  <si>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</si>
  <si>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</si>
  <si>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</si>
  <si>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</si>
  <si>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</si>
  <si>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</si>
  <si>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</si>
  <si>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</si>
  <si>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</si>
  <si>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</si>
  <si>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</si>
  <si>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</si>
  <si>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</si>
  <si>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</si>
  <si>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</si>
  <si>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</si>
  <si>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</si>
  <si>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</si>
  <si>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</si>
  <si>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</si>
  <si>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</si>
  <si>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</si>
  <si>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</si>
  <si>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</si>
  <si>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</si>
  <si>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</si>
  <si>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</si>
  <si>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</si>
  <si>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</si>
  <si>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</si>
  <si>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</si>
  <si>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</si>
  <si>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</si>
  <si>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</si>
  <si>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</si>
  <si>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</si>
  <si>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</si>
  <si>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</si>
  <si>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</si>
  <si>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</si>
  <si>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</si>
  <si>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</si>
  <si>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</si>
  <si>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</si>
  <si>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</si>
  <si>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</si>
  <si>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</si>
  <si>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</si>
  <si>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</si>
  <si>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</si>
  <si>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</si>
  <si>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</si>
  <si>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</si>
  <si>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</si>
  <si>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</si>
  <si>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</si>
  <si>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</si>
  <si>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</si>
  <si>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</si>
  <si>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</si>
  <si>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</si>
  <si>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</si>
  <si>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</si>
  <si>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</si>
  <si>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</si>
  <si>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</si>
  <si>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</si>
  <si>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</si>
  <si>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</si>
  <si>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</si>
  <si>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</si>
  <si>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</si>
  <si>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</si>
  <si>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</si>
  <si>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</si>
  <si>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</si>
  <si>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</si>
  <si>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</si>
  <si>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</si>
  <si>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</si>
  <si>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</si>
  <si>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</si>
  <si>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</si>
  <si>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</si>
  <si>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</si>
  <si>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</si>
  <si>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</si>
  <si>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</si>
  <si>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</si>
  <si>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</si>
  <si>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</si>
  <si>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</si>
  <si>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</si>
  <si>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</si>
  <si>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</si>
  <si>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</si>
  <si>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</si>
  <si>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</si>
  <si>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</si>
  <si>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</si>
  <si>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</si>
  <si>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</si>
  <si>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</si>
  <si>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</si>
  <si>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</si>
  <si>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</si>
  <si>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</si>
  <si>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</si>
  <si>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</si>
  <si>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</si>
  <si>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</si>
  <si>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</si>
  <si>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</si>
  <si>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</si>
  <si>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</si>
  <si>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</si>
  <si>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</si>
  <si>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</si>
  <si>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</si>
  <si>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</si>
  <si>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</si>
  <si>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</si>
  <si>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</si>
  <si>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</si>
  <si>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</si>
  <si>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</si>
  <si>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</si>
  <si>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</si>
  <si>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</si>
  <si>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</si>
  <si>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</si>
  <si>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</si>
  <si>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</si>
  <si>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</si>
  <si>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</si>
  <si>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</si>
  <si>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</si>
  <si>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</si>
  <si>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</si>
  <si>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</si>
  <si>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</si>
  <si>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</si>
  <si>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</si>
  <si>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</si>
  <si>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</si>
  <si>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</si>
  <si>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</si>
  <si>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</si>
  <si>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</si>
  <si>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</si>
  <si>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</si>
  <si>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</si>
  <si>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</si>
  <si>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</si>
  <si>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</si>
  <si>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</si>
  <si>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</si>
  <si>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</si>
  <si>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</si>
  <si>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</si>
  <si>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</si>
  <si>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</si>
  <si>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</si>
  <si>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</si>
  <si>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</si>
  <si>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</si>
  <si>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</si>
  <si>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</si>
  <si>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</si>
  <si>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</si>
  <si>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</si>
  <si>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</si>
  <si>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</si>
  <si>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</si>
  <si>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</si>
  <si>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</si>
  <si>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</si>
  <si>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</si>
  <si>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</si>
  <si>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</si>
  <si>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</si>
  <si>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</si>
  <si>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</si>
  <si>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</si>
  <si>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</si>
  <si>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</si>
  <si>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</si>
  <si>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</si>
  <si>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</si>
  <si>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</si>
  <si>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</si>
  <si>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</si>
  <si>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ukupno:</t>
  </si>
  <si>
    <t>jedinicna_cijena procijenjena</t>
  </si>
  <si>
    <t>jedinična ponuda</t>
  </si>
  <si>
    <t>ukupna ponuda:</t>
  </si>
  <si>
    <t>ConvaTec</t>
  </si>
  <si>
    <t>Stomahesive adhesive paste  (30 g)</t>
  </si>
  <si>
    <t>Stomahesive paste (60 g)</t>
  </si>
  <si>
    <t>SKINTACT FS-RG1</t>
  </si>
  <si>
    <t>Leonhard Lang GmbH</t>
  </si>
  <si>
    <t>kom</t>
  </si>
  <si>
    <t>Sempermed Classic steril surgical gloves</t>
  </si>
  <si>
    <t>par</t>
  </si>
  <si>
    <t>Semperit Investments Asia</t>
  </si>
  <si>
    <t>Sempermed Derma PF</t>
  </si>
  <si>
    <t>Sempercare Velvet M, L, XL a 100 kom</t>
  </si>
  <si>
    <t>pakovanje</t>
  </si>
  <si>
    <t>Borna kiselina 500g</t>
  </si>
  <si>
    <t>Meilab</t>
  </si>
  <si>
    <t>Salicilna kiselina 1kg</t>
  </si>
  <si>
    <t>Etanol apsolutni 1lit</t>
  </si>
  <si>
    <t>Baza MO 1kg</t>
  </si>
  <si>
    <t>Formaldehid rastvor 1lit</t>
  </si>
  <si>
    <t>Glukoza monohidrat 1kg</t>
  </si>
  <si>
    <t>Glicerin 1lit</t>
  </si>
  <si>
    <t>Hidrogen peroksid 30% 1lit</t>
  </si>
  <si>
    <t>Jod 100g</t>
  </si>
  <si>
    <t>Levomentol 200g</t>
  </si>
  <si>
    <t>Parafinsko ulje 1lit</t>
  </si>
  <si>
    <t>Parafin čvrsti ljuspice 1kg</t>
  </si>
  <si>
    <t>Ricinusovo ulje 1lit</t>
  </si>
  <si>
    <t>Sumpor taložni 500g</t>
  </si>
  <si>
    <t>Talk 1kg</t>
  </si>
  <si>
    <t>Vazelin 1kg</t>
  </si>
  <si>
    <t>Cink oksid 1kg</t>
  </si>
  <si>
    <t>Lanolin 1kg</t>
  </si>
  <si>
    <t>Holesterol 100g</t>
  </si>
  <si>
    <t>Romed pediatric urine bags 1/100</t>
  </si>
  <si>
    <t>Van Oostveen Medical</t>
  </si>
  <si>
    <t>Romed ballon catheters 2-way Ch 12</t>
  </si>
  <si>
    <t>Romed ballon catheters 2-way Ch 14</t>
  </si>
  <si>
    <t>Romed ballon catheters 2-way Ch 16</t>
  </si>
  <si>
    <t>Romed ballon catheters 2-way Ch 18</t>
  </si>
  <si>
    <t>Romed ballon catheters 2-way Ch 20</t>
  </si>
  <si>
    <t>Romed ballon catheters 2-way Ch 22</t>
  </si>
  <si>
    <t>Romed ballon catheters 2-way Ch 24</t>
  </si>
  <si>
    <t>Medica d.o.o.</t>
  </si>
  <si>
    <t>2609/1-0219</t>
  </si>
  <si>
    <t>Romed face mask with ties 1/50</t>
  </si>
  <si>
    <t>Romed bouffant clips caps white 1/250</t>
  </si>
  <si>
    <t>Combihesive 2S drainable pouch (45 mm) pak a 10</t>
  </si>
  <si>
    <t xml:space="preserve"> Combihesive 2S drainable pouch (57 mm) pak a 10</t>
  </si>
  <si>
    <t>Combihesive 2S drainable pouch (70 mm) pak a 10</t>
  </si>
  <si>
    <t>Combihesive 2S  Stomahesive wafer (38 mm ) pak a 5</t>
  </si>
  <si>
    <t>Combihesive 2S  Stomahesive wafer (45 mm) pak a 5</t>
  </si>
  <si>
    <t>Combihesive 2S Stomahesive wafer (57 mm) pak a 5</t>
  </si>
  <si>
    <t>Combihesive 2S Flexible wafer (38 mm)  pak a 5</t>
  </si>
  <si>
    <t>Combihesive 2S Flexible wafer (45 mm)  pak a 5</t>
  </si>
  <si>
    <t>Combihesive 2S Flexible wafer (57 mm) pak a 5</t>
  </si>
  <si>
    <t>Combihesive 2S Flexible wafer (70 mm) pak a 5</t>
  </si>
  <si>
    <t xml:space="preserve">Combihesive 2S  closed pouch with integral filter (38 mm) pak a 30 </t>
  </si>
  <si>
    <t>Combihesive 2S closed pouch with integral filter (45 mm)  pak a 30</t>
  </si>
  <si>
    <t>Combihesive 2S closed pouch with integral filter (57 mm)  pak a 30</t>
  </si>
  <si>
    <t>Combihesive 2S closed pouch with integral filter (70 mm)  pak a 30</t>
  </si>
  <si>
    <t>kut</t>
  </si>
  <si>
    <t>Combihesive 2S urostomy pouch (38 mm)  pak a 10</t>
  </si>
  <si>
    <t>Combihesive 2S urostomy pouch (45 mm)  pak a 10</t>
  </si>
  <si>
    <t>Combihesive 2S urostomy pouch (57 mm)  pak a 10</t>
  </si>
  <si>
    <t>litar</t>
  </si>
  <si>
    <t>Br.partije</t>
  </si>
  <si>
    <t>opis predmeta</t>
  </si>
  <si>
    <t>zaštićeni naziv i pakovanje</t>
  </si>
  <si>
    <t>proizvođač</t>
  </si>
  <si>
    <t xml:space="preserve">jedinica   </t>
  </si>
  <si>
    <t>mjere</t>
  </si>
  <si>
    <t>količina</t>
  </si>
  <si>
    <t xml:space="preserve">jedinična cijena bez </t>
  </si>
  <si>
    <t>pdv-a</t>
  </si>
  <si>
    <t>ukupan iznos bez pdv-a</t>
  </si>
  <si>
    <t>pdv</t>
  </si>
  <si>
    <t>Sempercare Velvet M, L, XL a 200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</si>
</sst>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0.000"/>
    <numFmt numFmtId="166" formatCode="0.0000"/>
    <numFmt numFmtId="167" formatCode="#,##0.000"/>
  </numFmts>
  <fonts count="16">
    <font>
      <sz val="11"/>
      <color rgb="FF000000"/>
      <name val="Calibri"/>
      <family val="2"/>
      <charset val="1"/>
    </font>
    <font>
      <sz val="9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i/>
      <sz val="9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aakar"/>
      <charset val="238"/>
    </font>
    <font>
      <b/>
      <sz val="11"/>
      <color rgb="FF000000"/>
      <name val="Calibri"/>
      <family val="2"/>
      <charset val="238"/>
    </font>
    <font>
      <i/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1" fillId="0" borderId="0" xfId="0" applyFont="1" applyBorder="1"/>
    <xf numFmtId="4" fontId="3" fillId="0" borderId="2" xfId="0" applyNumberFormat="1" applyFont="1" applyBorder="1" applyAlignment="1">
      <alignment vertical="center"/>
    </xf>
    <xf numFmtId="2" fontId="0" fillId="0" borderId="0" xfId="0" applyNumberFormat="1"/>
    <xf numFmtId="4" fontId="5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4" fontId="4" fillId="0" borderId="2" xfId="0" applyNumberFormat="1" applyFont="1" applyBorder="1"/>
    <xf numFmtId="2" fontId="5" fillId="0" borderId="2" xfId="0" applyNumberFormat="1" applyFont="1" applyBorder="1"/>
    <xf numFmtId="0" fontId="5" fillId="0" borderId="1" xfId="0" applyFont="1" applyBorder="1"/>
    <xf numFmtId="0" fontId="5" fillId="0" borderId="3" xfId="0" applyFont="1" applyBorder="1"/>
    <xf numFmtId="0" fontId="4" fillId="0" borderId="3" xfId="0" applyFont="1" applyBorder="1" applyAlignment="1" applyProtection="1">
      <alignment horizontal="center" vertical="center" wrapText="1"/>
    </xf>
    <xf numFmtId="3" fontId="5" fillId="0" borderId="3" xfId="0" applyNumberFormat="1" applyFont="1" applyBorder="1"/>
    <xf numFmtId="2" fontId="4" fillId="0" borderId="2" xfId="0" applyNumberFormat="1" applyFont="1" applyBorder="1"/>
    <xf numFmtId="164" fontId="5" fillId="0" borderId="6" xfId="0" applyNumberFormat="1" applyFont="1" applyBorder="1"/>
    <xf numFmtId="164" fontId="5" fillId="0" borderId="2" xfId="0" applyNumberFormat="1" applyFont="1" applyBorder="1"/>
    <xf numFmtId="4" fontId="5" fillId="0" borderId="2" xfId="0" applyNumberFormat="1" applyFont="1" applyBorder="1" applyAlignment="1">
      <alignment horizontal="right"/>
    </xf>
    <xf numFmtId="49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1" applyFont="1" applyBorder="1" applyAlignment="1" applyProtection="1">
      <alignment horizontal="center" vertical="center" wrapText="1"/>
    </xf>
    <xf numFmtId="0" fontId="4" fillId="0" borderId="1" xfId="0" applyFont="1" applyBorder="1"/>
    <xf numFmtId="0" fontId="4" fillId="0" borderId="3" xfId="0" applyFont="1" applyBorder="1"/>
    <xf numFmtId="3" fontId="4" fillId="0" borderId="3" xfId="0" applyNumberFormat="1" applyFont="1" applyBorder="1"/>
    <xf numFmtId="164" fontId="4" fillId="0" borderId="2" xfId="0" applyNumberFormat="1" applyFont="1" applyBorder="1"/>
    <xf numFmtId="3" fontId="5" fillId="0" borderId="1" xfId="0" applyNumberFormat="1" applyFont="1" applyBorder="1"/>
    <xf numFmtId="0" fontId="5" fillId="0" borderId="2" xfId="0" applyFont="1" applyBorder="1" applyAlignment="1">
      <alignment horizontal="right"/>
    </xf>
    <xf numFmtId="164" fontId="4" fillId="0" borderId="7" xfId="0" applyNumberFormat="1" applyFont="1" applyBorder="1" applyAlignment="1" applyProtection="1">
      <alignment vertical="center"/>
    </xf>
    <xf numFmtId="164" fontId="4" fillId="0" borderId="2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3" fontId="4" fillId="0" borderId="4" xfId="0" applyNumberFormat="1" applyFont="1" applyBorder="1"/>
    <xf numFmtId="164" fontId="6" fillId="0" borderId="2" xfId="0" applyNumberFormat="1" applyFont="1" applyBorder="1"/>
    <xf numFmtId="0" fontId="5" fillId="0" borderId="0" xfId="0" applyFont="1" applyBorder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/>
    <xf numFmtId="3" fontId="4" fillId="0" borderId="0" xfId="0" applyNumberFormat="1" applyFont="1" applyBorder="1"/>
    <xf numFmtId="2" fontId="4" fillId="0" borderId="0" xfId="0" applyNumberFormat="1" applyFont="1" applyBorder="1"/>
    <xf numFmtId="164" fontId="4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/>
    <xf numFmtId="0" fontId="4" fillId="0" borderId="0" xfId="0" applyFont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>
      <alignment wrapText="1"/>
    </xf>
    <xf numFmtId="0" fontId="4" fillId="0" borderId="3" xfId="0" applyFont="1" applyBorder="1" applyAlignment="1"/>
    <xf numFmtId="0" fontId="4" fillId="0" borderId="3" xfId="0" applyFont="1" applyBorder="1" applyAlignment="1">
      <alignment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164" fontId="4" fillId="0" borderId="0" xfId="0" applyNumberFormat="1" applyFont="1" applyBorder="1"/>
    <xf numFmtId="164" fontId="5" fillId="0" borderId="0" xfId="0" applyNumberFormat="1" applyFont="1"/>
    <xf numFmtId="0" fontId="7" fillId="2" borderId="2" xfId="0" applyFont="1" applyFill="1" applyBorder="1" applyAlignment="1">
      <alignment horizontal="right" wrapText="1"/>
    </xf>
    <xf numFmtId="0" fontId="8" fillId="0" borderId="0" xfId="0" applyFont="1" applyBorder="1"/>
    <xf numFmtId="0" fontId="9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4" fillId="4" borderId="3" xfId="0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3" xfId="0" applyFont="1" applyBorder="1" applyAlignment="1"/>
    <xf numFmtId="0" fontId="11" fillId="4" borderId="3" xfId="0" applyFont="1" applyFill="1" applyBorder="1" applyAlignment="1" applyProtection="1">
      <alignment vertical="center" wrapText="1"/>
    </xf>
    <xf numFmtId="4" fontId="11" fillId="4" borderId="2" xfId="0" applyNumberFormat="1" applyFont="1" applyFill="1" applyBorder="1" applyAlignment="1"/>
    <xf numFmtId="3" fontId="11" fillId="0" borderId="3" xfId="0" applyNumberFormat="1" applyFont="1" applyBorder="1" applyAlignment="1"/>
    <xf numFmtId="2" fontId="11" fillId="0" borderId="2" xfId="0" applyNumberFormat="1" applyFont="1" applyBorder="1" applyAlignment="1"/>
    <xf numFmtId="164" fontId="11" fillId="0" borderId="6" xfId="0" applyNumberFormat="1" applyFont="1" applyBorder="1" applyAlignment="1"/>
    <xf numFmtId="164" fontId="11" fillId="0" borderId="2" xfId="0" applyNumberFormat="1" applyFont="1" applyBorder="1" applyAlignment="1"/>
    <xf numFmtId="0" fontId="11" fillId="0" borderId="3" xfId="0" applyFont="1" applyBorder="1" applyAlignment="1" applyProtection="1">
      <alignment vertical="center" wrapText="1"/>
    </xf>
    <xf numFmtId="4" fontId="11" fillId="0" borderId="2" xfId="0" applyNumberFormat="1" applyFont="1" applyBorder="1" applyAlignment="1"/>
    <xf numFmtId="0" fontId="11" fillId="0" borderId="2" xfId="0" applyFont="1" applyBorder="1" applyAlignment="1"/>
    <xf numFmtId="0" fontId="11" fillId="0" borderId="2" xfId="0" applyFont="1" applyFill="1" applyBorder="1" applyAlignment="1"/>
    <xf numFmtId="0" fontId="11" fillId="4" borderId="2" xfId="0" applyFont="1" applyFill="1" applyBorder="1" applyAlignment="1"/>
    <xf numFmtId="1" fontId="11" fillId="0" borderId="2" xfId="0" applyNumberFormat="1" applyFont="1" applyBorder="1" applyAlignment="1"/>
    <xf numFmtId="3" fontId="11" fillId="0" borderId="1" xfId="0" applyNumberFormat="1" applyFont="1" applyBorder="1" applyAlignment="1"/>
    <xf numFmtId="0" fontId="11" fillId="0" borderId="3" xfId="0" applyFont="1" applyBorder="1" applyAlignment="1">
      <alignment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4" fontId="12" fillId="4" borderId="2" xfId="0" applyNumberFormat="1" applyFont="1" applyFill="1" applyBorder="1"/>
    <xf numFmtId="2" fontId="11" fillId="4" borderId="2" xfId="0" applyNumberFormat="1" applyFont="1" applyFill="1" applyBorder="1" applyAlignment="1">
      <alignment horizontal="center" vertical="center" wrapText="1"/>
    </xf>
    <xf numFmtId="2" fontId="12" fillId="4" borderId="2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1" fontId="13" fillId="2" borderId="2" xfId="0" applyNumberFormat="1" applyFont="1" applyFill="1" applyBorder="1" applyAlignment="1">
      <alignment wrapText="1"/>
    </xf>
    <xf numFmtId="164" fontId="13" fillId="2" borderId="5" xfId="0" applyNumberFormat="1" applyFont="1" applyFill="1" applyBorder="1" applyAlignment="1">
      <alignment wrapText="1"/>
    </xf>
    <xf numFmtId="164" fontId="13" fillId="2" borderId="2" xfId="0" applyNumberFormat="1" applyFont="1" applyFill="1" applyBorder="1" applyAlignment="1">
      <alignment wrapText="1"/>
    </xf>
    <xf numFmtId="164" fontId="13" fillId="3" borderId="2" xfId="0" applyNumberFormat="1" applyFont="1" applyFill="1" applyBorder="1" applyAlignment="1">
      <alignment wrapText="1"/>
    </xf>
    <xf numFmtId="49" fontId="13" fillId="2" borderId="2" xfId="0" applyNumberFormat="1" applyFont="1" applyFill="1" applyBorder="1" applyAlignment="1">
      <alignment wrapText="1"/>
    </xf>
    <xf numFmtId="4" fontId="14" fillId="0" borderId="2" xfId="0" applyNumberFormat="1" applyFont="1" applyBorder="1" applyAlignment="1"/>
    <xf numFmtId="49" fontId="14" fillId="0" borderId="2" xfId="0" applyNumberFormat="1" applyFont="1" applyBorder="1" applyAlignment="1"/>
    <xf numFmtId="0" fontId="15" fillId="0" borderId="1" xfId="0" applyFont="1" applyBorder="1"/>
    <xf numFmtId="0" fontId="15" fillId="0" borderId="3" xfId="0" applyFont="1" applyBorder="1"/>
    <xf numFmtId="4" fontId="15" fillId="0" borderId="2" xfId="0" applyNumberFormat="1" applyFont="1" applyBorder="1"/>
    <xf numFmtId="49" fontId="14" fillId="0" borderId="2" xfId="0" applyNumberFormat="1" applyFont="1" applyBorder="1"/>
    <xf numFmtId="4" fontId="15" fillId="0" borderId="2" xfId="0" applyNumberFormat="1" applyFont="1" applyBorder="1" applyAlignment="1">
      <alignment horizontal="right"/>
    </xf>
    <xf numFmtId="0" fontId="15" fillId="0" borderId="0" xfId="0" applyFont="1" applyBorder="1"/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/>
    <xf numFmtId="3" fontId="14" fillId="0" borderId="0" xfId="0" applyNumberFormat="1" applyFont="1" applyBorder="1"/>
    <xf numFmtId="2" fontId="14" fillId="0" borderId="0" xfId="0" applyNumberFormat="1" applyFont="1" applyBorder="1"/>
    <xf numFmtId="164" fontId="14" fillId="0" borderId="0" xfId="0" applyNumberFormat="1" applyFont="1" applyBorder="1" applyAlignment="1" applyProtection="1">
      <alignment vertical="center"/>
    </xf>
    <xf numFmtId="4" fontId="15" fillId="0" borderId="0" xfId="0" applyNumberFormat="1" applyFont="1" applyBorder="1"/>
    <xf numFmtId="49" fontId="14" fillId="0" borderId="0" xfId="0" applyNumberFormat="1" applyFont="1" applyBorder="1"/>
    <xf numFmtId="3" fontId="12" fillId="0" borderId="3" xfId="0" applyNumberFormat="1" applyFont="1" applyBorder="1"/>
    <xf numFmtId="164" fontId="12" fillId="0" borderId="6" xfId="0" applyNumberFormat="1" applyFont="1" applyBorder="1"/>
    <xf numFmtId="0" fontId="11" fillId="4" borderId="3" xfId="0" applyFont="1" applyFill="1" applyBorder="1" applyAlignment="1" applyProtection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 applyAlignment="1" applyProtection="1">
      <alignment vertical="center" wrapText="1"/>
    </xf>
    <xf numFmtId="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5" fillId="0" borderId="2" xfId="0" applyFont="1" applyBorder="1"/>
    <xf numFmtId="0" fontId="11" fillId="4" borderId="2" xfId="0" applyFont="1" applyFill="1" applyBorder="1" applyAlignment="1" applyProtection="1">
      <alignment horizontal="left" vertical="center" wrapText="1"/>
    </xf>
    <xf numFmtId="3" fontId="12" fillId="0" borderId="2" xfId="0" applyNumberFormat="1" applyFont="1" applyBorder="1" applyAlignment="1">
      <alignment horizontal="center"/>
    </xf>
    <xf numFmtId="0" fontId="11" fillId="0" borderId="2" xfId="0" applyFont="1" applyBorder="1" applyAlignment="1" applyProtection="1">
      <alignment vertical="center" wrapText="1"/>
    </xf>
    <xf numFmtId="0" fontId="11" fillId="0" borderId="2" xfId="0" applyFont="1" applyBorder="1" applyAlignment="1">
      <alignment vertical="center" wrapText="1"/>
    </xf>
    <xf numFmtId="165" fontId="12" fillId="0" borderId="2" xfId="0" applyNumberFormat="1" applyFont="1" applyBorder="1"/>
    <xf numFmtId="2" fontId="12" fillId="0" borderId="2" xfId="0" applyNumberFormat="1" applyFont="1" applyBorder="1"/>
    <xf numFmtId="166" fontId="12" fillId="0" borderId="2" xfId="0" applyNumberFormat="1" applyFont="1" applyBorder="1"/>
    <xf numFmtId="0" fontId="12" fillId="0" borderId="2" xfId="0" applyFont="1" applyBorder="1" applyAlignment="1"/>
    <xf numFmtId="167" fontId="11" fillId="0" borderId="2" xfId="0" applyNumberFormat="1" applyFont="1" applyBorder="1" applyAlignment="1"/>
    <xf numFmtId="167" fontId="12" fillId="0" borderId="2" xfId="0" applyNumberFormat="1" applyFont="1" applyBorder="1"/>
    <xf numFmtId="4" fontId="12" fillId="0" borderId="2" xfId="0" applyNumberFormat="1" applyFont="1" applyBorder="1"/>
    <xf numFmtId="4" fontId="11" fillId="0" borderId="3" xfId="0" applyNumberFormat="1" applyFont="1" applyBorder="1" applyAlignment="1"/>
    <xf numFmtId="0" fontId="11" fillId="0" borderId="3" xfId="0" applyFont="1" applyBorder="1" applyAlignment="1">
      <alignment wrapText="1"/>
    </xf>
    <xf numFmtId="4" fontId="11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MI318"/>
  <sheetViews>
    <sheetView topLeftCell="A146" zoomScale="80" zoomScaleNormal="80" workbookViewId="0">
      <selection activeCell="K213" sqref="K213"/>
    </sheetView>
  </sheetViews>
  <sheetFormatPr defaultRowHeight="15"/>
  <cols>
    <col min="1" max="1" width="6" style="38" customWidth="1"/>
    <col min="2" max="2" width="9.85546875" style="55" hidden="1" customWidth="1"/>
    <col min="3" max="3" width="35.28515625" style="45" customWidth="1"/>
    <col min="4" max="4" width="49.28515625" style="45" customWidth="1"/>
    <col min="5" max="5" width="15.28515625" style="38" customWidth="1"/>
    <col min="6" max="6" width="11.42578125" style="38" bestFit="1" customWidth="1"/>
    <col min="7" max="7" width="10.28515625" style="56" customWidth="1"/>
    <col min="8" max="8" width="10.42578125" style="40" customWidth="1"/>
    <col min="9" max="10" width="14.5703125" style="57" customWidth="1"/>
    <col min="11" max="11" width="14.42578125" style="58" customWidth="1"/>
    <col min="12" max="12" width="17.42578125" style="49" customWidth="1"/>
    <col min="13" max="13" width="12.42578125" style="38" customWidth="1"/>
    <col min="14" max="14" width="12.42578125" style="43" customWidth="1"/>
    <col min="15" max="1023" width="12.42578125" style="1" customWidth="1"/>
    <col min="1024" max="1025" width="12.42578125" customWidth="1"/>
  </cols>
  <sheetData>
    <row r="1" spans="1:1023" s="61" customFormat="1" ht="27">
      <c r="A1" s="87" t="s">
        <v>0</v>
      </c>
      <c r="B1" s="59" t="s">
        <v>1</v>
      </c>
      <c r="C1" s="88" t="s">
        <v>2</v>
      </c>
      <c r="D1" s="88" t="s">
        <v>3</v>
      </c>
      <c r="E1" s="88" t="s">
        <v>4</v>
      </c>
      <c r="F1" s="88" t="s">
        <v>5</v>
      </c>
      <c r="G1" s="89" t="s">
        <v>6</v>
      </c>
      <c r="H1" s="89" t="s">
        <v>7</v>
      </c>
      <c r="I1" s="90" t="s">
        <v>222</v>
      </c>
      <c r="J1" s="91" t="s">
        <v>223</v>
      </c>
      <c r="K1" s="91" t="s">
        <v>224</v>
      </c>
      <c r="L1" s="92" t="s">
        <v>8</v>
      </c>
      <c r="M1" s="88" t="s">
        <v>9</v>
      </c>
      <c r="N1" s="93" t="s">
        <v>10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  <c r="IW1" s="60"/>
      <c r="IX1" s="60"/>
      <c r="IY1" s="60"/>
      <c r="IZ1" s="60"/>
      <c r="JA1" s="60"/>
      <c r="JB1" s="60"/>
      <c r="JC1" s="60"/>
      <c r="JD1" s="60"/>
      <c r="JE1" s="60"/>
      <c r="JF1" s="60"/>
      <c r="JG1" s="60"/>
      <c r="JH1" s="60"/>
      <c r="JI1" s="60"/>
      <c r="JJ1" s="60"/>
      <c r="JK1" s="60"/>
      <c r="JL1" s="60"/>
      <c r="JM1" s="60"/>
      <c r="JN1" s="60"/>
      <c r="JO1" s="60"/>
      <c r="JP1" s="60"/>
      <c r="JQ1" s="60"/>
      <c r="JR1" s="60"/>
      <c r="JS1" s="60"/>
      <c r="JT1" s="60"/>
      <c r="JU1" s="60"/>
      <c r="JV1" s="60"/>
      <c r="JW1" s="60"/>
      <c r="JX1" s="60"/>
      <c r="JY1" s="60"/>
      <c r="JZ1" s="60"/>
      <c r="KA1" s="60"/>
      <c r="KB1" s="60"/>
      <c r="KC1" s="60"/>
      <c r="KD1" s="60"/>
      <c r="KE1" s="60"/>
      <c r="KF1" s="60"/>
      <c r="KG1" s="60"/>
      <c r="KH1" s="60"/>
      <c r="KI1" s="60"/>
      <c r="KJ1" s="60"/>
      <c r="KK1" s="60"/>
      <c r="KL1" s="60"/>
      <c r="KM1" s="60"/>
      <c r="KN1" s="60"/>
      <c r="KO1" s="60"/>
      <c r="KP1" s="60"/>
      <c r="KQ1" s="60"/>
      <c r="KR1" s="60"/>
      <c r="KS1" s="60"/>
      <c r="KT1" s="60"/>
      <c r="KU1" s="60"/>
      <c r="KV1" s="60"/>
      <c r="KW1" s="60"/>
      <c r="KX1" s="60"/>
      <c r="KY1" s="60"/>
      <c r="KZ1" s="60"/>
      <c r="LA1" s="60"/>
      <c r="LB1" s="60"/>
      <c r="LC1" s="60"/>
      <c r="LD1" s="60"/>
      <c r="LE1" s="60"/>
      <c r="LF1" s="60"/>
      <c r="LG1" s="60"/>
      <c r="LH1" s="60"/>
      <c r="LI1" s="60"/>
      <c r="LJ1" s="60"/>
      <c r="LK1" s="60"/>
      <c r="LL1" s="60"/>
      <c r="LM1" s="60"/>
      <c r="LN1" s="60"/>
      <c r="LO1" s="60"/>
      <c r="LP1" s="60"/>
      <c r="LQ1" s="60"/>
      <c r="LR1" s="60"/>
      <c r="LS1" s="60"/>
      <c r="LT1" s="60"/>
      <c r="LU1" s="60"/>
      <c r="LV1" s="60"/>
      <c r="LW1" s="60"/>
      <c r="LX1" s="60"/>
      <c r="LY1" s="60"/>
      <c r="LZ1" s="60"/>
      <c r="MA1" s="60"/>
      <c r="MB1" s="60"/>
      <c r="MC1" s="60"/>
      <c r="MD1" s="60"/>
      <c r="ME1" s="60"/>
      <c r="MF1" s="60"/>
      <c r="MG1" s="60"/>
      <c r="MH1" s="60"/>
      <c r="MI1" s="60"/>
      <c r="MJ1" s="60"/>
      <c r="MK1" s="60"/>
      <c r="ML1" s="60"/>
      <c r="MM1" s="60"/>
      <c r="MN1" s="60"/>
      <c r="MO1" s="60"/>
      <c r="MP1" s="60"/>
      <c r="MQ1" s="60"/>
      <c r="MR1" s="60"/>
      <c r="MS1" s="60"/>
      <c r="MT1" s="60"/>
      <c r="MU1" s="60"/>
      <c r="MV1" s="60"/>
      <c r="MW1" s="60"/>
      <c r="MX1" s="60"/>
      <c r="MY1" s="60"/>
      <c r="MZ1" s="60"/>
      <c r="NA1" s="60"/>
      <c r="NB1" s="60"/>
      <c r="NC1" s="60"/>
      <c r="ND1" s="60"/>
      <c r="NE1" s="60"/>
      <c r="NF1" s="60"/>
      <c r="NG1" s="60"/>
      <c r="NH1" s="60"/>
      <c r="NI1" s="60"/>
      <c r="NJ1" s="60"/>
      <c r="NK1" s="60"/>
      <c r="NL1" s="60"/>
      <c r="NM1" s="60"/>
      <c r="NN1" s="60"/>
      <c r="NO1" s="60"/>
      <c r="NP1" s="60"/>
      <c r="NQ1" s="60"/>
      <c r="NR1" s="60"/>
      <c r="NS1" s="60"/>
      <c r="NT1" s="60"/>
      <c r="NU1" s="60"/>
      <c r="NV1" s="60"/>
      <c r="NW1" s="60"/>
      <c r="NX1" s="60"/>
      <c r="NY1" s="60"/>
      <c r="NZ1" s="60"/>
      <c r="OA1" s="60"/>
      <c r="OB1" s="60"/>
      <c r="OC1" s="60"/>
      <c r="OD1" s="60"/>
      <c r="OE1" s="60"/>
      <c r="OF1" s="60"/>
      <c r="OG1" s="60"/>
      <c r="OH1" s="60"/>
      <c r="OI1" s="60"/>
      <c r="OJ1" s="60"/>
      <c r="OK1" s="60"/>
      <c r="OL1" s="60"/>
      <c r="OM1" s="60"/>
      <c r="ON1" s="60"/>
      <c r="OO1" s="60"/>
      <c r="OP1" s="60"/>
      <c r="OQ1" s="60"/>
      <c r="OR1" s="60"/>
      <c r="OS1" s="60"/>
      <c r="OT1" s="60"/>
      <c r="OU1" s="60"/>
      <c r="OV1" s="60"/>
      <c r="OW1" s="60"/>
      <c r="OX1" s="60"/>
      <c r="OY1" s="60"/>
      <c r="OZ1" s="60"/>
      <c r="PA1" s="60"/>
      <c r="PB1" s="60"/>
      <c r="PC1" s="60"/>
      <c r="PD1" s="60"/>
      <c r="PE1" s="60"/>
      <c r="PF1" s="60"/>
      <c r="PG1" s="60"/>
      <c r="PH1" s="60"/>
      <c r="PI1" s="60"/>
      <c r="PJ1" s="60"/>
      <c r="PK1" s="60"/>
      <c r="PL1" s="60"/>
      <c r="PM1" s="60"/>
      <c r="PN1" s="60"/>
      <c r="PO1" s="60"/>
      <c r="PP1" s="60"/>
      <c r="PQ1" s="60"/>
      <c r="PR1" s="60"/>
      <c r="PS1" s="60"/>
      <c r="PT1" s="60"/>
      <c r="PU1" s="60"/>
      <c r="PV1" s="60"/>
      <c r="PW1" s="60"/>
      <c r="PX1" s="60"/>
      <c r="PY1" s="60"/>
      <c r="PZ1" s="60"/>
      <c r="QA1" s="60"/>
      <c r="QB1" s="60"/>
      <c r="QC1" s="60"/>
      <c r="QD1" s="60"/>
      <c r="QE1" s="60"/>
      <c r="QF1" s="60"/>
      <c r="QG1" s="60"/>
      <c r="QH1" s="60"/>
      <c r="QI1" s="60"/>
      <c r="QJ1" s="60"/>
      <c r="QK1" s="60"/>
      <c r="QL1" s="60"/>
      <c r="QM1" s="60"/>
      <c r="QN1" s="60"/>
      <c r="QO1" s="60"/>
      <c r="QP1" s="60"/>
      <c r="QQ1" s="60"/>
      <c r="QR1" s="60"/>
      <c r="QS1" s="60"/>
      <c r="QT1" s="60"/>
      <c r="QU1" s="60"/>
      <c r="QV1" s="60"/>
      <c r="QW1" s="60"/>
      <c r="QX1" s="60"/>
      <c r="QY1" s="60"/>
      <c r="QZ1" s="60"/>
      <c r="RA1" s="60"/>
      <c r="RB1" s="60"/>
      <c r="RC1" s="60"/>
      <c r="RD1" s="60"/>
      <c r="RE1" s="60"/>
      <c r="RF1" s="60"/>
      <c r="RG1" s="60"/>
      <c r="RH1" s="60"/>
      <c r="RI1" s="60"/>
      <c r="RJ1" s="60"/>
      <c r="RK1" s="60"/>
      <c r="RL1" s="60"/>
      <c r="RM1" s="60"/>
      <c r="RN1" s="60"/>
      <c r="RO1" s="60"/>
      <c r="RP1" s="60"/>
      <c r="RQ1" s="60"/>
      <c r="RR1" s="60"/>
      <c r="RS1" s="60"/>
      <c r="RT1" s="60"/>
      <c r="RU1" s="60"/>
      <c r="RV1" s="60"/>
      <c r="RW1" s="60"/>
      <c r="RX1" s="60"/>
      <c r="RY1" s="60"/>
      <c r="RZ1" s="60"/>
      <c r="SA1" s="60"/>
      <c r="SB1" s="60"/>
      <c r="SC1" s="60"/>
      <c r="SD1" s="60"/>
      <c r="SE1" s="60"/>
      <c r="SF1" s="60"/>
      <c r="SG1" s="60"/>
      <c r="SH1" s="60"/>
      <c r="SI1" s="60"/>
      <c r="SJ1" s="60"/>
      <c r="SK1" s="60"/>
      <c r="SL1" s="60"/>
      <c r="SM1" s="60"/>
      <c r="SN1" s="60"/>
      <c r="SO1" s="60"/>
      <c r="SP1" s="60"/>
      <c r="SQ1" s="60"/>
      <c r="SR1" s="60"/>
      <c r="SS1" s="60"/>
      <c r="ST1" s="60"/>
      <c r="SU1" s="60"/>
      <c r="SV1" s="60"/>
      <c r="SW1" s="60"/>
      <c r="SX1" s="60"/>
      <c r="SY1" s="60"/>
      <c r="SZ1" s="60"/>
      <c r="TA1" s="60"/>
      <c r="TB1" s="60"/>
      <c r="TC1" s="60"/>
      <c r="TD1" s="60"/>
      <c r="TE1" s="60"/>
      <c r="TF1" s="60"/>
      <c r="TG1" s="60"/>
      <c r="TH1" s="60"/>
      <c r="TI1" s="60"/>
      <c r="TJ1" s="60"/>
      <c r="TK1" s="60"/>
      <c r="TL1" s="60"/>
      <c r="TM1" s="60"/>
      <c r="TN1" s="60"/>
      <c r="TO1" s="60"/>
      <c r="TP1" s="60"/>
      <c r="TQ1" s="60"/>
      <c r="TR1" s="60"/>
      <c r="TS1" s="60"/>
      <c r="TT1" s="60"/>
      <c r="TU1" s="60"/>
      <c r="TV1" s="60"/>
      <c r="TW1" s="60"/>
      <c r="TX1" s="60"/>
      <c r="TY1" s="60"/>
      <c r="TZ1" s="60"/>
      <c r="UA1" s="60"/>
      <c r="UB1" s="60"/>
      <c r="UC1" s="60"/>
      <c r="UD1" s="60"/>
      <c r="UE1" s="60"/>
      <c r="UF1" s="60"/>
      <c r="UG1" s="60"/>
      <c r="UH1" s="60"/>
      <c r="UI1" s="60"/>
      <c r="UJ1" s="60"/>
      <c r="UK1" s="60"/>
      <c r="UL1" s="60"/>
      <c r="UM1" s="60"/>
      <c r="UN1" s="60"/>
      <c r="UO1" s="60"/>
      <c r="UP1" s="60"/>
      <c r="UQ1" s="60"/>
      <c r="UR1" s="60"/>
      <c r="US1" s="60"/>
      <c r="UT1" s="60"/>
      <c r="UU1" s="60"/>
      <c r="UV1" s="60"/>
      <c r="UW1" s="60"/>
      <c r="UX1" s="60"/>
      <c r="UY1" s="60"/>
      <c r="UZ1" s="60"/>
      <c r="VA1" s="60"/>
      <c r="VB1" s="60"/>
      <c r="VC1" s="60"/>
      <c r="VD1" s="60"/>
      <c r="VE1" s="60"/>
      <c r="VF1" s="60"/>
      <c r="VG1" s="60"/>
      <c r="VH1" s="60"/>
      <c r="VI1" s="60"/>
      <c r="VJ1" s="60"/>
      <c r="VK1" s="60"/>
      <c r="VL1" s="60"/>
      <c r="VM1" s="60"/>
      <c r="VN1" s="60"/>
      <c r="VO1" s="60"/>
      <c r="VP1" s="60"/>
      <c r="VQ1" s="60"/>
      <c r="VR1" s="60"/>
      <c r="VS1" s="60"/>
      <c r="VT1" s="60"/>
      <c r="VU1" s="60"/>
      <c r="VV1" s="60"/>
      <c r="VW1" s="60"/>
      <c r="VX1" s="60"/>
      <c r="VY1" s="60"/>
      <c r="VZ1" s="60"/>
      <c r="WA1" s="60"/>
      <c r="WB1" s="60"/>
      <c r="WC1" s="60"/>
      <c r="WD1" s="60"/>
      <c r="WE1" s="60"/>
      <c r="WF1" s="60"/>
      <c r="WG1" s="60"/>
      <c r="WH1" s="60"/>
      <c r="WI1" s="60"/>
      <c r="WJ1" s="60"/>
      <c r="WK1" s="60"/>
      <c r="WL1" s="60"/>
      <c r="WM1" s="60"/>
      <c r="WN1" s="60"/>
      <c r="WO1" s="60"/>
      <c r="WP1" s="60"/>
      <c r="WQ1" s="60"/>
      <c r="WR1" s="60"/>
      <c r="WS1" s="60"/>
      <c r="WT1" s="60"/>
      <c r="WU1" s="60"/>
      <c r="WV1" s="60"/>
      <c r="WW1" s="60"/>
      <c r="WX1" s="60"/>
      <c r="WY1" s="60"/>
      <c r="WZ1" s="60"/>
      <c r="XA1" s="60"/>
      <c r="XB1" s="60"/>
      <c r="XC1" s="60"/>
      <c r="XD1" s="60"/>
      <c r="XE1" s="60"/>
      <c r="XF1" s="60"/>
      <c r="XG1" s="60"/>
      <c r="XH1" s="60"/>
      <c r="XI1" s="60"/>
      <c r="XJ1" s="60"/>
      <c r="XK1" s="60"/>
      <c r="XL1" s="60"/>
      <c r="XM1" s="60"/>
      <c r="XN1" s="60"/>
      <c r="XO1" s="60"/>
      <c r="XP1" s="60"/>
      <c r="XQ1" s="60"/>
      <c r="XR1" s="60"/>
      <c r="XS1" s="60"/>
      <c r="XT1" s="60"/>
      <c r="XU1" s="60"/>
      <c r="XV1" s="60"/>
      <c r="XW1" s="60"/>
      <c r="XX1" s="60"/>
      <c r="XY1" s="60"/>
      <c r="XZ1" s="60"/>
      <c r="YA1" s="60"/>
      <c r="YB1" s="60"/>
      <c r="YC1" s="60"/>
      <c r="YD1" s="60"/>
      <c r="YE1" s="60"/>
      <c r="YF1" s="60"/>
      <c r="YG1" s="60"/>
      <c r="YH1" s="60"/>
      <c r="YI1" s="60"/>
      <c r="YJ1" s="60"/>
      <c r="YK1" s="60"/>
      <c r="YL1" s="60"/>
      <c r="YM1" s="60"/>
      <c r="YN1" s="60"/>
      <c r="YO1" s="60"/>
      <c r="YP1" s="60"/>
      <c r="YQ1" s="60"/>
      <c r="YR1" s="60"/>
      <c r="YS1" s="60"/>
      <c r="YT1" s="60"/>
      <c r="YU1" s="60"/>
      <c r="YV1" s="60"/>
      <c r="YW1" s="60"/>
      <c r="YX1" s="60"/>
      <c r="YY1" s="60"/>
      <c r="YZ1" s="60"/>
      <c r="ZA1" s="60"/>
      <c r="ZB1" s="60"/>
      <c r="ZC1" s="60"/>
      <c r="ZD1" s="60"/>
      <c r="ZE1" s="60"/>
      <c r="ZF1" s="60"/>
      <c r="ZG1" s="60"/>
      <c r="ZH1" s="60"/>
      <c r="ZI1" s="60"/>
      <c r="ZJ1" s="60"/>
      <c r="ZK1" s="60"/>
      <c r="ZL1" s="60"/>
      <c r="ZM1" s="60"/>
      <c r="ZN1" s="60"/>
      <c r="ZO1" s="60"/>
      <c r="ZP1" s="60"/>
      <c r="ZQ1" s="60"/>
      <c r="ZR1" s="60"/>
      <c r="ZS1" s="60"/>
      <c r="ZT1" s="60"/>
      <c r="ZU1" s="60"/>
      <c r="ZV1" s="60"/>
      <c r="ZW1" s="60"/>
      <c r="ZX1" s="60"/>
      <c r="ZY1" s="60"/>
      <c r="ZZ1" s="60"/>
      <c r="AAA1" s="60"/>
      <c r="AAB1" s="60"/>
      <c r="AAC1" s="60"/>
      <c r="AAD1" s="60"/>
      <c r="AAE1" s="60"/>
      <c r="AAF1" s="60"/>
      <c r="AAG1" s="60"/>
      <c r="AAH1" s="60"/>
      <c r="AAI1" s="60"/>
      <c r="AAJ1" s="60"/>
      <c r="AAK1" s="60"/>
      <c r="AAL1" s="60"/>
      <c r="AAM1" s="60"/>
      <c r="AAN1" s="60"/>
      <c r="AAO1" s="60"/>
      <c r="AAP1" s="60"/>
      <c r="AAQ1" s="60"/>
      <c r="AAR1" s="60"/>
      <c r="AAS1" s="60"/>
      <c r="AAT1" s="60"/>
      <c r="AAU1" s="60"/>
      <c r="AAV1" s="60"/>
      <c r="AAW1" s="60"/>
      <c r="AAX1" s="60"/>
      <c r="AAY1" s="60"/>
      <c r="AAZ1" s="60"/>
      <c r="ABA1" s="60"/>
      <c r="ABB1" s="60"/>
      <c r="ABC1" s="60"/>
      <c r="ABD1" s="60"/>
      <c r="ABE1" s="60"/>
      <c r="ABF1" s="60"/>
      <c r="ABG1" s="60"/>
      <c r="ABH1" s="60"/>
      <c r="ABI1" s="60"/>
      <c r="ABJ1" s="60"/>
      <c r="ABK1" s="60"/>
      <c r="ABL1" s="60"/>
      <c r="ABM1" s="60"/>
      <c r="ABN1" s="60"/>
      <c r="ABO1" s="60"/>
      <c r="ABP1" s="60"/>
      <c r="ABQ1" s="60"/>
      <c r="ABR1" s="60"/>
      <c r="ABS1" s="60"/>
      <c r="ABT1" s="60"/>
      <c r="ABU1" s="60"/>
      <c r="ABV1" s="60"/>
      <c r="ABW1" s="60"/>
      <c r="ABX1" s="60"/>
      <c r="ABY1" s="60"/>
      <c r="ABZ1" s="60"/>
      <c r="ACA1" s="60"/>
      <c r="ACB1" s="60"/>
      <c r="ACC1" s="60"/>
      <c r="ACD1" s="60"/>
      <c r="ACE1" s="60"/>
      <c r="ACF1" s="60"/>
      <c r="ACG1" s="60"/>
      <c r="ACH1" s="60"/>
      <c r="ACI1" s="60"/>
      <c r="ACJ1" s="60"/>
      <c r="ACK1" s="60"/>
      <c r="ACL1" s="60"/>
      <c r="ACM1" s="60"/>
      <c r="ACN1" s="60"/>
      <c r="ACO1" s="60"/>
      <c r="ACP1" s="60"/>
      <c r="ACQ1" s="60"/>
      <c r="ACR1" s="60"/>
      <c r="ACS1" s="60"/>
      <c r="ACT1" s="60"/>
      <c r="ACU1" s="60"/>
      <c r="ACV1" s="60"/>
      <c r="ACW1" s="60"/>
      <c r="ACX1" s="60"/>
      <c r="ACY1" s="60"/>
      <c r="ACZ1" s="60"/>
      <c r="ADA1" s="60"/>
      <c r="ADB1" s="60"/>
      <c r="ADC1" s="60"/>
      <c r="ADD1" s="60"/>
      <c r="ADE1" s="60"/>
      <c r="ADF1" s="60"/>
      <c r="ADG1" s="60"/>
      <c r="ADH1" s="60"/>
      <c r="ADI1" s="60"/>
      <c r="ADJ1" s="60"/>
      <c r="ADK1" s="60"/>
      <c r="ADL1" s="60"/>
      <c r="ADM1" s="60"/>
      <c r="ADN1" s="60"/>
      <c r="ADO1" s="60"/>
      <c r="ADP1" s="60"/>
      <c r="ADQ1" s="60"/>
      <c r="ADR1" s="60"/>
      <c r="ADS1" s="60"/>
      <c r="ADT1" s="60"/>
      <c r="ADU1" s="60"/>
      <c r="ADV1" s="60"/>
      <c r="ADW1" s="60"/>
      <c r="ADX1" s="60"/>
      <c r="ADY1" s="60"/>
      <c r="ADZ1" s="60"/>
      <c r="AEA1" s="60"/>
      <c r="AEB1" s="60"/>
      <c r="AEC1" s="60"/>
      <c r="AED1" s="60"/>
      <c r="AEE1" s="60"/>
      <c r="AEF1" s="60"/>
      <c r="AEG1" s="60"/>
      <c r="AEH1" s="60"/>
      <c r="AEI1" s="60"/>
      <c r="AEJ1" s="60"/>
      <c r="AEK1" s="60"/>
      <c r="AEL1" s="60"/>
      <c r="AEM1" s="60"/>
      <c r="AEN1" s="60"/>
      <c r="AEO1" s="60"/>
      <c r="AEP1" s="60"/>
      <c r="AEQ1" s="60"/>
      <c r="AER1" s="60"/>
      <c r="AES1" s="60"/>
      <c r="AET1" s="60"/>
      <c r="AEU1" s="60"/>
      <c r="AEV1" s="60"/>
      <c r="AEW1" s="60"/>
      <c r="AEX1" s="60"/>
      <c r="AEY1" s="60"/>
      <c r="AEZ1" s="60"/>
      <c r="AFA1" s="60"/>
      <c r="AFB1" s="60"/>
      <c r="AFC1" s="60"/>
      <c r="AFD1" s="60"/>
      <c r="AFE1" s="60"/>
      <c r="AFF1" s="60"/>
      <c r="AFG1" s="60"/>
      <c r="AFH1" s="60"/>
      <c r="AFI1" s="60"/>
      <c r="AFJ1" s="60"/>
      <c r="AFK1" s="60"/>
      <c r="AFL1" s="60"/>
      <c r="AFM1" s="60"/>
      <c r="AFN1" s="60"/>
      <c r="AFO1" s="60"/>
      <c r="AFP1" s="60"/>
      <c r="AFQ1" s="60"/>
      <c r="AFR1" s="60"/>
      <c r="AFS1" s="60"/>
      <c r="AFT1" s="60"/>
      <c r="AFU1" s="60"/>
      <c r="AFV1" s="60"/>
      <c r="AFW1" s="60"/>
      <c r="AFX1" s="60"/>
      <c r="AFY1" s="60"/>
      <c r="AFZ1" s="60"/>
      <c r="AGA1" s="60"/>
      <c r="AGB1" s="60"/>
      <c r="AGC1" s="60"/>
      <c r="AGD1" s="60"/>
      <c r="AGE1" s="60"/>
      <c r="AGF1" s="60"/>
      <c r="AGG1" s="60"/>
      <c r="AGH1" s="60"/>
      <c r="AGI1" s="60"/>
      <c r="AGJ1" s="60"/>
      <c r="AGK1" s="60"/>
      <c r="AGL1" s="60"/>
      <c r="AGM1" s="60"/>
      <c r="AGN1" s="60"/>
      <c r="AGO1" s="60"/>
      <c r="AGP1" s="60"/>
      <c r="AGQ1" s="60"/>
      <c r="AGR1" s="60"/>
      <c r="AGS1" s="60"/>
      <c r="AGT1" s="60"/>
      <c r="AGU1" s="60"/>
      <c r="AGV1" s="60"/>
      <c r="AGW1" s="60"/>
      <c r="AGX1" s="60"/>
      <c r="AGY1" s="60"/>
      <c r="AGZ1" s="60"/>
      <c r="AHA1" s="60"/>
      <c r="AHB1" s="60"/>
      <c r="AHC1" s="60"/>
      <c r="AHD1" s="60"/>
      <c r="AHE1" s="60"/>
      <c r="AHF1" s="60"/>
      <c r="AHG1" s="60"/>
      <c r="AHH1" s="60"/>
      <c r="AHI1" s="60"/>
      <c r="AHJ1" s="60"/>
      <c r="AHK1" s="60"/>
      <c r="AHL1" s="60"/>
      <c r="AHM1" s="60"/>
      <c r="AHN1" s="60"/>
      <c r="AHO1" s="60"/>
      <c r="AHP1" s="60"/>
      <c r="AHQ1" s="60"/>
      <c r="AHR1" s="60"/>
      <c r="AHS1" s="60"/>
      <c r="AHT1" s="60"/>
      <c r="AHU1" s="60"/>
      <c r="AHV1" s="60"/>
      <c r="AHW1" s="60"/>
      <c r="AHX1" s="60"/>
      <c r="AHY1" s="60"/>
      <c r="AHZ1" s="60"/>
      <c r="AIA1" s="60"/>
      <c r="AIB1" s="60"/>
      <c r="AIC1" s="60"/>
      <c r="AID1" s="60"/>
      <c r="AIE1" s="60"/>
      <c r="AIF1" s="60"/>
      <c r="AIG1" s="60"/>
      <c r="AIH1" s="60"/>
      <c r="AII1" s="60"/>
      <c r="AIJ1" s="60"/>
      <c r="AIK1" s="60"/>
      <c r="AIL1" s="60"/>
      <c r="AIM1" s="60"/>
      <c r="AIN1" s="60"/>
      <c r="AIO1" s="60"/>
      <c r="AIP1" s="60"/>
      <c r="AIQ1" s="60"/>
      <c r="AIR1" s="60"/>
      <c r="AIS1" s="60"/>
      <c r="AIT1" s="60"/>
      <c r="AIU1" s="60"/>
      <c r="AIV1" s="60"/>
      <c r="AIW1" s="60"/>
      <c r="AIX1" s="60"/>
      <c r="AIY1" s="60"/>
      <c r="AIZ1" s="60"/>
      <c r="AJA1" s="60"/>
      <c r="AJB1" s="60"/>
      <c r="AJC1" s="60"/>
      <c r="AJD1" s="60"/>
      <c r="AJE1" s="60"/>
      <c r="AJF1" s="60"/>
      <c r="AJG1" s="60"/>
      <c r="AJH1" s="60"/>
      <c r="AJI1" s="60"/>
      <c r="AJJ1" s="60"/>
      <c r="AJK1" s="60"/>
      <c r="AJL1" s="60"/>
      <c r="AJM1" s="60"/>
      <c r="AJN1" s="60"/>
      <c r="AJO1" s="60"/>
      <c r="AJP1" s="60"/>
      <c r="AJQ1" s="60"/>
      <c r="AJR1" s="60"/>
      <c r="AJS1" s="60"/>
      <c r="AJT1" s="60"/>
      <c r="AJU1" s="60"/>
      <c r="AJV1" s="60"/>
      <c r="AJW1" s="60"/>
      <c r="AJX1" s="60"/>
      <c r="AJY1" s="60"/>
      <c r="AJZ1" s="60"/>
      <c r="AKA1" s="60"/>
      <c r="AKB1" s="60"/>
      <c r="AKC1" s="60"/>
      <c r="AKD1" s="60"/>
      <c r="AKE1" s="60"/>
      <c r="AKF1" s="60"/>
      <c r="AKG1" s="60"/>
      <c r="AKH1" s="60"/>
      <c r="AKI1" s="60"/>
      <c r="AKJ1" s="60"/>
      <c r="AKK1" s="60"/>
      <c r="AKL1" s="60"/>
      <c r="AKM1" s="60"/>
      <c r="AKN1" s="60"/>
      <c r="AKO1" s="60"/>
      <c r="AKP1" s="60"/>
      <c r="AKQ1" s="60"/>
      <c r="AKR1" s="60"/>
      <c r="AKS1" s="60"/>
      <c r="AKT1" s="60"/>
      <c r="AKU1" s="60"/>
      <c r="AKV1" s="60"/>
      <c r="AKW1" s="60"/>
      <c r="AKX1" s="60"/>
      <c r="AKY1" s="60"/>
      <c r="AKZ1" s="60"/>
      <c r="ALA1" s="60"/>
      <c r="ALB1" s="60"/>
      <c r="ALC1" s="60"/>
      <c r="ALD1" s="60"/>
      <c r="ALE1" s="60"/>
      <c r="ALF1" s="60"/>
      <c r="ALG1" s="60"/>
      <c r="ALH1" s="60"/>
      <c r="ALI1" s="60"/>
      <c r="ALJ1" s="60"/>
      <c r="ALK1" s="60"/>
      <c r="ALL1" s="60"/>
      <c r="ALM1" s="60"/>
      <c r="ALN1" s="60"/>
      <c r="ALO1" s="60"/>
      <c r="ALP1" s="60"/>
      <c r="ALQ1" s="60"/>
      <c r="ALR1" s="60"/>
      <c r="ALS1" s="60"/>
      <c r="ALT1" s="60"/>
      <c r="ALU1" s="60"/>
      <c r="ALV1" s="60"/>
      <c r="ALW1" s="60"/>
      <c r="ALX1" s="60"/>
      <c r="ALY1" s="60"/>
      <c r="ALZ1" s="60"/>
      <c r="AMA1" s="60"/>
      <c r="AMB1" s="60"/>
      <c r="AMC1" s="60"/>
      <c r="AMD1" s="60"/>
      <c r="AME1" s="60"/>
      <c r="AMF1" s="60"/>
      <c r="AMG1" s="60"/>
      <c r="AMH1" s="60"/>
      <c r="AMI1" s="60"/>
    </row>
    <row r="2" spans="1:1023" hidden="1">
      <c r="A2" s="8">
        <v>1</v>
      </c>
      <c r="B2" s="9"/>
      <c r="C2" s="9" t="s">
        <v>11</v>
      </c>
      <c r="D2" s="10"/>
      <c r="E2" s="4"/>
      <c r="F2" s="5"/>
      <c r="G2" s="11">
        <v>500</v>
      </c>
      <c r="H2" s="12"/>
      <c r="I2" s="13">
        <f>L2/G2</f>
        <v>1.6</v>
      </c>
      <c r="J2" s="14"/>
      <c r="K2" s="14">
        <f>J2*H2</f>
        <v>0</v>
      </c>
      <c r="L2" s="14">
        <v>800</v>
      </c>
      <c r="M2" s="15"/>
      <c r="N2" s="16"/>
    </row>
    <row r="3" spans="1:1023" hidden="1">
      <c r="A3" s="8">
        <v>2</v>
      </c>
      <c r="B3" s="9" t="s">
        <v>12</v>
      </c>
      <c r="C3" s="9" t="s">
        <v>12</v>
      </c>
      <c r="D3" s="10"/>
      <c r="E3" s="4"/>
      <c r="F3" s="5"/>
      <c r="G3" s="11">
        <v>500</v>
      </c>
      <c r="H3" s="12"/>
      <c r="I3" s="13">
        <f t="shared" ref="I3:I66" si="0">L3/G3</f>
        <v>1.6</v>
      </c>
      <c r="J3" s="14"/>
      <c r="K3" s="14">
        <f t="shared" ref="K3:K66" si="1">J3*H3</f>
        <v>0</v>
      </c>
      <c r="L3" s="14">
        <v>800</v>
      </c>
      <c r="M3" s="15"/>
      <c r="N3" s="16"/>
    </row>
    <row r="4" spans="1:1023" hidden="1">
      <c r="A4" s="8">
        <v>3</v>
      </c>
      <c r="B4" s="9" t="s">
        <v>13</v>
      </c>
      <c r="C4" s="9" t="s">
        <v>13</v>
      </c>
      <c r="D4" s="10"/>
      <c r="E4" s="5"/>
      <c r="F4" s="5"/>
      <c r="G4" s="11">
        <v>400</v>
      </c>
      <c r="H4" s="12"/>
      <c r="I4" s="13">
        <f t="shared" si="0"/>
        <v>1.6</v>
      </c>
      <c r="J4" s="14"/>
      <c r="K4" s="14">
        <f t="shared" si="1"/>
        <v>0</v>
      </c>
      <c r="L4" s="14">
        <v>640</v>
      </c>
      <c r="M4" s="15"/>
      <c r="N4" s="16"/>
    </row>
    <row r="5" spans="1:1023" ht="18" hidden="1" customHeight="1">
      <c r="A5" s="8">
        <v>4</v>
      </c>
      <c r="B5" s="9" t="s">
        <v>14</v>
      </c>
      <c r="C5" s="9" t="s">
        <v>14</v>
      </c>
      <c r="D5" s="10"/>
      <c r="E5" s="4"/>
      <c r="F5" s="5"/>
      <c r="G5" s="11">
        <v>700</v>
      </c>
      <c r="H5" s="12"/>
      <c r="I5" s="13">
        <f t="shared" si="0"/>
        <v>1.6</v>
      </c>
      <c r="J5" s="14"/>
      <c r="K5" s="14">
        <f t="shared" si="1"/>
        <v>0</v>
      </c>
      <c r="L5" s="14">
        <v>1120</v>
      </c>
      <c r="M5" s="15"/>
      <c r="N5" s="16"/>
    </row>
    <row r="6" spans="1:1023" ht="14.25" hidden="1" customHeight="1">
      <c r="A6" s="8">
        <v>5</v>
      </c>
      <c r="B6" s="9" t="s">
        <v>15</v>
      </c>
      <c r="C6" s="9" t="s">
        <v>15</v>
      </c>
      <c r="D6" s="10"/>
      <c r="E6" s="4"/>
      <c r="F6" s="5"/>
      <c r="G6" s="11">
        <v>700</v>
      </c>
      <c r="H6" s="17"/>
      <c r="I6" s="13">
        <f t="shared" si="0"/>
        <v>1.6</v>
      </c>
      <c r="J6" s="14"/>
      <c r="K6" s="14">
        <f t="shared" si="1"/>
        <v>0</v>
      </c>
      <c r="L6" s="14">
        <v>1120</v>
      </c>
      <c r="M6" s="15"/>
      <c r="N6" s="16"/>
    </row>
    <row r="7" spans="1:1023" ht="15.75" hidden="1" customHeight="1">
      <c r="A7" s="8">
        <v>6</v>
      </c>
      <c r="B7" s="9" t="s">
        <v>16</v>
      </c>
      <c r="C7" s="9" t="s">
        <v>16</v>
      </c>
      <c r="D7" s="10"/>
      <c r="E7" s="4"/>
      <c r="F7" s="5"/>
      <c r="G7" s="11">
        <v>700</v>
      </c>
      <c r="H7" s="17"/>
      <c r="I7" s="13">
        <f t="shared" si="0"/>
        <v>1.6</v>
      </c>
      <c r="J7" s="14"/>
      <c r="K7" s="14">
        <f t="shared" si="1"/>
        <v>0</v>
      </c>
      <c r="L7" s="14">
        <v>1120</v>
      </c>
      <c r="M7" s="15"/>
      <c r="N7" s="16"/>
    </row>
    <row r="8" spans="1:1023" hidden="1">
      <c r="A8" s="8">
        <v>7</v>
      </c>
      <c r="B8" s="9" t="s">
        <v>17</v>
      </c>
      <c r="C8" s="9" t="s">
        <v>17</v>
      </c>
      <c r="D8" s="10"/>
      <c r="E8" s="4"/>
      <c r="F8" s="5"/>
      <c r="G8" s="11">
        <v>300</v>
      </c>
      <c r="H8" s="17"/>
      <c r="I8" s="13">
        <f t="shared" si="0"/>
        <v>1.6</v>
      </c>
      <c r="J8" s="14"/>
      <c r="K8" s="14">
        <f t="shared" si="1"/>
        <v>0</v>
      </c>
      <c r="L8" s="14">
        <v>480</v>
      </c>
      <c r="M8" s="15"/>
      <c r="N8" s="16"/>
    </row>
    <row r="9" spans="1:1023" hidden="1">
      <c r="A9" s="8">
        <v>8</v>
      </c>
      <c r="B9" s="9" t="s">
        <v>18</v>
      </c>
      <c r="C9" s="9" t="s">
        <v>18</v>
      </c>
      <c r="D9" s="10"/>
      <c r="E9" s="6"/>
      <c r="F9" s="18"/>
      <c r="G9" s="11">
        <v>700</v>
      </c>
      <c r="H9" s="12"/>
      <c r="I9" s="13">
        <f t="shared" si="0"/>
        <v>1.6</v>
      </c>
      <c r="J9" s="14"/>
      <c r="K9" s="14">
        <f t="shared" si="1"/>
        <v>0</v>
      </c>
      <c r="L9" s="14">
        <v>1120</v>
      </c>
      <c r="M9" s="19"/>
      <c r="N9" s="16"/>
    </row>
    <row r="10" spans="1:1023" hidden="1">
      <c r="A10" s="8">
        <v>9</v>
      </c>
      <c r="B10" s="9" t="s">
        <v>19</v>
      </c>
      <c r="C10" s="9" t="s">
        <v>19</v>
      </c>
      <c r="D10" s="10"/>
      <c r="E10" s="4"/>
      <c r="F10" s="5"/>
      <c r="G10" s="11">
        <v>700</v>
      </c>
      <c r="H10" s="12"/>
      <c r="I10" s="13">
        <f t="shared" si="0"/>
        <v>1.6</v>
      </c>
      <c r="J10" s="14"/>
      <c r="K10" s="14">
        <f t="shared" si="1"/>
        <v>0</v>
      </c>
      <c r="L10" s="14">
        <v>1120</v>
      </c>
      <c r="M10" s="15"/>
      <c r="N10" s="16"/>
    </row>
    <row r="11" spans="1:1023" hidden="1">
      <c r="A11" s="8">
        <v>10</v>
      </c>
      <c r="B11" s="9" t="s">
        <v>20</v>
      </c>
      <c r="C11" s="9" t="s">
        <v>20</v>
      </c>
      <c r="D11" s="10"/>
      <c r="E11" s="4"/>
      <c r="F11" s="5"/>
      <c r="G11" s="11">
        <v>700</v>
      </c>
      <c r="H11" s="12"/>
      <c r="I11" s="13">
        <f t="shared" si="0"/>
        <v>1.6</v>
      </c>
      <c r="J11" s="14"/>
      <c r="K11" s="14">
        <f t="shared" si="1"/>
        <v>0</v>
      </c>
      <c r="L11" s="14">
        <v>1120</v>
      </c>
      <c r="M11" s="15"/>
      <c r="N11" s="16"/>
    </row>
    <row r="12" spans="1:1023" hidden="1">
      <c r="A12" s="8">
        <v>11</v>
      </c>
      <c r="B12" s="9" t="s">
        <v>21</v>
      </c>
      <c r="C12" s="9" t="s">
        <v>21</v>
      </c>
      <c r="D12" s="10"/>
      <c r="E12" s="4"/>
      <c r="F12" s="5"/>
      <c r="G12" s="11">
        <v>200</v>
      </c>
      <c r="H12" s="12"/>
      <c r="I12" s="13">
        <f t="shared" si="0"/>
        <v>1.6</v>
      </c>
      <c r="J12" s="14"/>
      <c r="K12" s="14">
        <f t="shared" si="1"/>
        <v>0</v>
      </c>
      <c r="L12" s="14">
        <v>320</v>
      </c>
      <c r="M12" s="15"/>
      <c r="N12" s="16"/>
    </row>
    <row r="13" spans="1:1023" hidden="1">
      <c r="A13" s="8">
        <v>12</v>
      </c>
      <c r="B13" s="9" t="s">
        <v>22</v>
      </c>
      <c r="C13" s="9" t="s">
        <v>22</v>
      </c>
      <c r="D13" s="10"/>
      <c r="E13" s="4"/>
      <c r="F13" s="5"/>
      <c r="G13" s="11">
        <v>3000</v>
      </c>
      <c r="H13" s="12"/>
      <c r="I13" s="13">
        <f t="shared" si="0"/>
        <v>0.48</v>
      </c>
      <c r="J13" s="14"/>
      <c r="K13" s="14">
        <f t="shared" si="1"/>
        <v>0</v>
      </c>
      <c r="L13" s="14">
        <v>1440</v>
      </c>
      <c r="M13" s="15"/>
      <c r="N13" s="16"/>
    </row>
    <row r="14" spans="1:1023" hidden="1">
      <c r="A14" s="8">
        <v>13</v>
      </c>
      <c r="B14" s="9" t="s">
        <v>23</v>
      </c>
      <c r="C14" s="9" t="s">
        <v>23</v>
      </c>
      <c r="D14" s="10"/>
      <c r="E14" s="4"/>
      <c r="F14" s="5"/>
      <c r="G14" s="11">
        <v>12000</v>
      </c>
      <c r="H14" s="12"/>
      <c r="I14" s="13">
        <f t="shared" si="0"/>
        <v>0.48</v>
      </c>
      <c r="J14" s="14"/>
      <c r="K14" s="14">
        <f t="shared" si="1"/>
        <v>0</v>
      </c>
      <c r="L14" s="14">
        <v>5760</v>
      </c>
      <c r="M14" s="15"/>
      <c r="N14" s="16"/>
    </row>
    <row r="15" spans="1:1023" ht="18.75" hidden="1" customHeight="1">
      <c r="A15" s="8">
        <v>14</v>
      </c>
      <c r="B15" s="9" t="s">
        <v>24</v>
      </c>
      <c r="C15" s="9" t="s">
        <v>24</v>
      </c>
      <c r="D15" s="10"/>
      <c r="E15" s="4"/>
      <c r="F15" s="5"/>
      <c r="G15" s="11">
        <v>8000</v>
      </c>
      <c r="H15" s="12"/>
      <c r="I15" s="13">
        <f t="shared" si="0"/>
        <v>0.48</v>
      </c>
      <c r="J15" s="14"/>
      <c r="K15" s="14">
        <f t="shared" si="1"/>
        <v>0</v>
      </c>
      <c r="L15" s="14">
        <v>3840</v>
      </c>
      <c r="M15" s="15"/>
      <c r="N15" s="16"/>
    </row>
    <row r="16" spans="1:1023" hidden="1">
      <c r="A16" s="8">
        <v>15</v>
      </c>
      <c r="B16" s="9" t="s">
        <v>25</v>
      </c>
      <c r="C16" s="9" t="s">
        <v>25</v>
      </c>
      <c r="D16" s="10"/>
      <c r="E16" s="4"/>
      <c r="F16" s="5"/>
      <c r="G16" s="11">
        <v>6000</v>
      </c>
      <c r="H16" s="12"/>
      <c r="I16" s="13">
        <f t="shared" si="0"/>
        <v>0.48</v>
      </c>
      <c r="J16" s="14"/>
      <c r="K16" s="14">
        <f t="shared" si="1"/>
        <v>0</v>
      </c>
      <c r="L16" s="14">
        <v>2880</v>
      </c>
      <c r="M16" s="15"/>
      <c r="N16" s="16"/>
    </row>
    <row r="17" spans="1:14" hidden="1">
      <c r="A17" s="8">
        <v>16</v>
      </c>
      <c r="B17" s="9" t="s">
        <v>26</v>
      </c>
      <c r="C17" s="9" t="s">
        <v>26</v>
      </c>
      <c r="D17" s="10"/>
      <c r="E17" s="4"/>
      <c r="F17" s="5"/>
      <c r="G17" s="11">
        <v>10000</v>
      </c>
      <c r="H17" s="12"/>
      <c r="I17" s="13">
        <f t="shared" si="0"/>
        <v>0.48113207547169806</v>
      </c>
      <c r="J17" s="14"/>
      <c r="K17" s="14">
        <f t="shared" si="1"/>
        <v>0</v>
      </c>
      <c r="L17" s="14">
        <v>4811.3207547169804</v>
      </c>
      <c r="M17" s="15"/>
      <c r="N17" s="16"/>
    </row>
    <row r="18" spans="1:14" hidden="1">
      <c r="A18" s="8">
        <v>17</v>
      </c>
      <c r="B18" s="9" t="s">
        <v>27</v>
      </c>
      <c r="C18" s="9" t="s">
        <v>27</v>
      </c>
      <c r="D18" s="10"/>
      <c r="E18" s="4"/>
      <c r="F18" s="5"/>
      <c r="G18" s="11">
        <v>18000</v>
      </c>
      <c r="H18" s="12"/>
      <c r="I18" s="13">
        <f t="shared" si="0"/>
        <v>0.48113207547169834</v>
      </c>
      <c r="J18" s="14"/>
      <c r="K18" s="14">
        <f t="shared" si="1"/>
        <v>0</v>
      </c>
      <c r="L18" s="14">
        <v>8660.3773584905703</v>
      </c>
      <c r="M18" s="15"/>
      <c r="N18" s="16"/>
    </row>
    <row r="19" spans="1:14" hidden="1">
      <c r="A19" s="8">
        <v>18</v>
      </c>
      <c r="B19" s="9" t="s">
        <v>28</v>
      </c>
      <c r="C19" s="9" t="s">
        <v>28</v>
      </c>
      <c r="D19" s="20"/>
      <c r="E19" s="4"/>
      <c r="F19" s="5"/>
      <c r="G19" s="11">
        <v>18000</v>
      </c>
      <c r="H19" s="12"/>
      <c r="I19" s="13">
        <f t="shared" si="0"/>
        <v>0.48</v>
      </c>
      <c r="J19" s="14"/>
      <c r="K19" s="14">
        <f t="shared" si="1"/>
        <v>0</v>
      </c>
      <c r="L19" s="14">
        <v>8640</v>
      </c>
      <c r="M19" s="15"/>
      <c r="N19" s="16"/>
    </row>
    <row r="20" spans="1:14" hidden="1">
      <c r="A20" s="8">
        <v>19</v>
      </c>
      <c r="B20" s="9" t="s">
        <v>29</v>
      </c>
      <c r="C20" s="9" t="s">
        <v>29</v>
      </c>
      <c r="D20" s="10"/>
      <c r="E20" s="4"/>
      <c r="F20" s="21"/>
      <c r="G20" s="11">
        <v>7000</v>
      </c>
      <c r="H20" s="12"/>
      <c r="I20" s="13">
        <f t="shared" si="0"/>
        <v>0.48</v>
      </c>
      <c r="J20" s="14"/>
      <c r="K20" s="14">
        <f t="shared" si="1"/>
        <v>0</v>
      </c>
      <c r="L20" s="14">
        <v>3360</v>
      </c>
      <c r="M20" s="15"/>
      <c r="N20" s="16"/>
    </row>
    <row r="21" spans="1:14" hidden="1">
      <c r="A21" s="8">
        <v>20</v>
      </c>
      <c r="B21" s="9" t="s">
        <v>30</v>
      </c>
      <c r="C21" s="9" t="s">
        <v>30</v>
      </c>
      <c r="D21" s="10"/>
      <c r="E21" s="4"/>
      <c r="F21" s="21"/>
      <c r="G21" s="11">
        <v>50000</v>
      </c>
      <c r="H21" s="12"/>
      <c r="I21" s="13">
        <f t="shared" si="0"/>
        <v>2.83018867924528E-2</v>
      </c>
      <c r="J21" s="14"/>
      <c r="K21" s="14">
        <f t="shared" si="1"/>
        <v>0</v>
      </c>
      <c r="L21" s="14">
        <v>1415.0943396226401</v>
      </c>
      <c r="M21" s="15"/>
      <c r="N21" s="16"/>
    </row>
    <row r="22" spans="1:14">
      <c r="A22" s="67">
        <v>21</v>
      </c>
      <c r="B22" s="9" t="s">
        <v>31</v>
      </c>
      <c r="C22" s="68" t="s">
        <v>31</v>
      </c>
      <c r="D22" s="69" t="s">
        <v>257</v>
      </c>
      <c r="E22" s="70" t="s">
        <v>258</v>
      </c>
      <c r="F22" s="85" t="s">
        <v>230</v>
      </c>
      <c r="G22" s="71">
        <v>25000</v>
      </c>
      <c r="H22" s="72">
        <v>25000</v>
      </c>
      <c r="I22" s="73">
        <f t="shared" si="0"/>
        <v>0.31</v>
      </c>
      <c r="J22" s="76">
        <v>0.28000000000000003</v>
      </c>
      <c r="K22" s="76">
        <f t="shared" si="1"/>
        <v>7000.0000000000009</v>
      </c>
      <c r="L22" s="76">
        <v>7750</v>
      </c>
      <c r="M22" s="94" t="s">
        <v>266</v>
      </c>
      <c r="N22" s="95" t="s">
        <v>267</v>
      </c>
    </row>
    <row r="23" spans="1:14" hidden="1">
      <c r="A23" s="8">
        <v>22</v>
      </c>
      <c r="B23" s="9" t="s">
        <v>32</v>
      </c>
      <c r="C23" s="9" t="s">
        <v>32</v>
      </c>
      <c r="D23" s="64"/>
      <c r="E23" s="65"/>
      <c r="F23" s="66"/>
      <c r="G23" s="11">
        <v>160</v>
      </c>
      <c r="H23" s="12"/>
      <c r="I23" s="13">
        <f t="shared" si="0"/>
        <v>9.4339622641509378E-3</v>
      </c>
      <c r="J23" s="14"/>
      <c r="K23" s="14">
        <f t="shared" si="1"/>
        <v>0</v>
      </c>
      <c r="L23" s="14">
        <v>1.5094339622641499</v>
      </c>
      <c r="M23" s="15"/>
      <c r="N23" s="16"/>
    </row>
    <row r="24" spans="1:14" ht="26.25">
      <c r="A24" s="67">
        <v>23</v>
      </c>
      <c r="B24" s="9" t="s">
        <v>33</v>
      </c>
      <c r="C24" s="133" t="s">
        <v>33</v>
      </c>
      <c r="D24" s="69" t="s">
        <v>228</v>
      </c>
      <c r="E24" s="70" t="s">
        <v>229</v>
      </c>
      <c r="F24" s="85" t="s">
        <v>230</v>
      </c>
      <c r="G24" s="71">
        <v>250000</v>
      </c>
      <c r="H24" s="72">
        <v>250000</v>
      </c>
      <c r="I24" s="73">
        <f t="shared" si="0"/>
        <v>7.0000000000000007E-2</v>
      </c>
      <c r="J24" s="74">
        <v>5.7799999999999997E-2</v>
      </c>
      <c r="K24" s="76">
        <f t="shared" si="1"/>
        <v>14450</v>
      </c>
      <c r="L24" s="76">
        <v>17500</v>
      </c>
      <c r="M24" s="94" t="s">
        <v>266</v>
      </c>
      <c r="N24" s="95" t="s">
        <v>267</v>
      </c>
    </row>
    <row r="25" spans="1:14" hidden="1">
      <c r="A25" s="8">
        <v>24</v>
      </c>
      <c r="B25" s="9" t="s">
        <v>34</v>
      </c>
      <c r="C25" s="9" t="s">
        <v>34</v>
      </c>
      <c r="D25" s="64"/>
      <c r="E25" s="65"/>
      <c r="F25" s="66"/>
      <c r="G25" s="11">
        <v>2000</v>
      </c>
      <c r="H25" s="12"/>
      <c r="I25" s="13">
        <f t="shared" si="0"/>
        <v>4.1100000000000003</v>
      </c>
      <c r="J25" s="14"/>
      <c r="K25" s="14">
        <f t="shared" si="1"/>
        <v>0</v>
      </c>
      <c r="L25" s="14">
        <v>8220</v>
      </c>
      <c r="M25" s="15"/>
      <c r="N25" s="16"/>
    </row>
    <row r="26" spans="1:14" ht="14.25" hidden="1" customHeight="1">
      <c r="A26" s="8">
        <v>25</v>
      </c>
      <c r="B26" s="9" t="s">
        <v>35</v>
      </c>
      <c r="C26" s="9" t="s">
        <v>35</v>
      </c>
      <c r="D26" s="64"/>
      <c r="E26" s="65"/>
      <c r="F26" s="66"/>
      <c r="G26" s="11">
        <v>200</v>
      </c>
      <c r="H26" s="12"/>
      <c r="I26" s="13">
        <f t="shared" si="0"/>
        <v>0.81</v>
      </c>
      <c r="J26" s="14"/>
      <c r="K26" s="14">
        <f t="shared" si="1"/>
        <v>0</v>
      </c>
      <c r="L26" s="14">
        <v>162</v>
      </c>
      <c r="M26" s="15"/>
      <c r="N26" s="16"/>
    </row>
    <row r="27" spans="1:14" ht="18" hidden="1" customHeight="1">
      <c r="A27" s="8">
        <v>26</v>
      </c>
      <c r="B27" s="9" t="s">
        <v>36</v>
      </c>
      <c r="C27" s="9" t="s">
        <v>36</v>
      </c>
      <c r="D27" s="64"/>
      <c r="E27" s="65"/>
      <c r="F27" s="66"/>
      <c r="G27" s="11">
        <v>200</v>
      </c>
      <c r="H27" s="12"/>
      <c r="I27" s="13">
        <f t="shared" si="0"/>
        <v>0.81</v>
      </c>
      <c r="J27" s="14"/>
      <c r="K27" s="14">
        <f t="shared" si="1"/>
        <v>0</v>
      </c>
      <c r="L27" s="14">
        <v>162</v>
      </c>
      <c r="M27" s="15"/>
      <c r="N27" s="16"/>
    </row>
    <row r="28" spans="1:14" ht="20.25" hidden="1" customHeight="1">
      <c r="A28" s="8">
        <v>27</v>
      </c>
      <c r="B28" s="9" t="s">
        <v>37</v>
      </c>
      <c r="C28" s="9" t="s">
        <v>37</v>
      </c>
      <c r="D28" s="64"/>
      <c r="E28" s="65"/>
      <c r="F28" s="66"/>
      <c r="G28" s="11">
        <v>400</v>
      </c>
      <c r="H28" s="12"/>
      <c r="I28" s="13">
        <f t="shared" si="0"/>
        <v>0.81</v>
      </c>
      <c r="J28" s="14"/>
      <c r="K28" s="14">
        <f t="shared" si="1"/>
        <v>0</v>
      </c>
      <c r="L28" s="14">
        <v>324</v>
      </c>
      <c r="M28" s="15"/>
      <c r="N28" s="16"/>
    </row>
    <row r="29" spans="1:14">
      <c r="A29" s="67">
        <v>28</v>
      </c>
      <c r="B29" s="9" t="s">
        <v>38</v>
      </c>
      <c r="C29" s="68" t="s">
        <v>38</v>
      </c>
      <c r="D29" s="69" t="s">
        <v>259</v>
      </c>
      <c r="E29" s="70" t="s">
        <v>258</v>
      </c>
      <c r="F29" s="85" t="s">
        <v>230</v>
      </c>
      <c r="G29" s="71">
        <v>400</v>
      </c>
      <c r="H29" s="71">
        <v>400</v>
      </c>
      <c r="I29" s="73">
        <f t="shared" si="0"/>
        <v>0.81</v>
      </c>
      <c r="J29" s="76">
        <v>0.76</v>
      </c>
      <c r="K29" s="76">
        <f t="shared" si="1"/>
        <v>304</v>
      </c>
      <c r="L29" s="76">
        <v>324</v>
      </c>
      <c r="M29" s="94" t="s">
        <v>266</v>
      </c>
      <c r="N29" s="95" t="s">
        <v>267</v>
      </c>
    </row>
    <row r="30" spans="1:14">
      <c r="A30" s="67">
        <v>29</v>
      </c>
      <c r="B30" s="9" t="s">
        <v>39</v>
      </c>
      <c r="C30" s="68" t="s">
        <v>39</v>
      </c>
      <c r="D30" s="69" t="s">
        <v>260</v>
      </c>
      <c r="E30" s="70" t="s">
        <v>258</v>
      </c>
      <c r="F30" s="85" t="s">
        <v>230</v>
      </c>
      <c r="G30" s="71">
        <v>800</v>
      </c>
      <c r="H30" s="71">
        <v>800</v>
      </c>
      <c r="I30" s="73">
        <f t="shared" si="0"/>
        <v>0.81</v>
      </c>
      <c r="J30" s="76">
        <v>0.76</v>
      </c>
      <c r="K30" s="76">
        <f t="shared" si="1"/>
        <v>608</v>
      </c>
      <c r="L30" s="76">
        <v>648</v>
      </c>
      <c r="M30" s="94" t="s">
        <v>266</v>
      </c>
      <c r="N30" s="95" t="s">
        <v>267</v>
      </c>
    </row>
    <row r="31" spans="1:14">
      <c r="A31" s="67">
        <v>30</v>
      </c>
      <c r="B31" s="9" t="s">
        <v>40</v>
      </c>
      <c r="C31" s="68" t="s">
        <v>40</v>
      </c>
      <c r="D31" s="69" t="s">
        <v>261</v>
      </c>
      <c r="E31" s="70" t="s">
        <v>258</v>
      </c>
      <c r="F31" s="85" t="s">
        <v>230</v>
      </c>
      <c r="G31" s="71">
        <v>12000</v>
      </c>
      <c r="H31" s="71">
        <v>12000</v>
      </c>
      <c r="I31" s="73">
        <f t="shared" si="0"/>
        <v>0.81</v>
      </c>
      <c r="J31" s="76">
        <v>0.76</v>
      </c>
      <c r="K31" s="76">
        <f t="shared" si="1"/>
        <v>9120</v>
      </c>
      <c r="L31" s="76">
        <v>9720</v>
      </c>
      <c r="M31" s="94" t="s">
        <v>266</v>
      </c>
      <c r="N31" s="95" t="s">
        <v>267</v>
      </c>
    </row>
    <row r="32" spans="1:14">
      <c r="A32" s="67">
        <v>31</v>
      </c>
      <c r="B32" s="9" t="s">
        <v>41</v>
      </c>
      <c r="C32" s="68" t="s">
        <v>41</v>
      </c>
      <c r="D32" s="69" t="s">
        <v>262</v>
      </c>
      <c r="E32" s="70" t="s">
        <v>258</v>
      </c>
      <c r="F32" s="85" t="s">
        <v>230</v>
      </c>
      <c r="G32" s="71">
        <v>18000</v>
      </c>
      <c r="H32" s="71">
        <v>18000</v>
      </c>
      <c r="I32" s="73">
        <f t="shared" si="0"/>
        <v>0.81</v>
      </c>
      <c r="J32" s="76">
        <v>0.76</v>
      </c>
      <c r="K32" s="76">
        <f t="shared" si="1"/>
        <v>13680</v>
      </c>
      <c r="L32" s="76">
        <v>14580</v>
      </c>
      <c r="M32" s="94" t="s">
        <v>266</v>
      </c>
      <c r="N32" s="95" t="s">
        <v>267</v>
      </c>
    </row>
    <row r="33" spans="1:14">
      <c r="A33" s="67">
        <v>32</v>
      </c>
      <c r="B33" s="9" t="s">
        <v>42</v>
      </c>
      <c r="C33" s="68" t="s">
        <v>42</v>
      </c>
      <c r="D33" s="69" t="s">
        <v>263</v>
      </c>
      <c r="E33" s="70" t="s">
        <v>258</v>
      </c>
      <c r="F33" s="85" t="s">
        <v>230</v>
      </c>
      <c r="G33" s="71">
        <v>12000</v>
      </c>
      <c r="H33" s="71">
        <v>12000</v>
      </c>
      <c r="I33" s="73">
        <f t="shared" si="0"/>
        <v>0.81</v>
      </c>
      <c r="J33" s="76">
        <v>0.76</v>
      </c>
      <c r="K33" s="76">
        <f t="shared" si="1"/>
        <v>9120</v>
      </c>
      <c r="L33" s="76">
        <v>9720</v>
      </c>
      <c r="M33" s="94" t="s">
        <v>266</v>
      </c>
      <c r="N33" s="95" t="s">
        <v>267</v>
      </c>
    </row>
    <row r="34" spans="1:14">
      <c r="A34" s="67">
        <v>33</v>
      </c>
      <c r="B34" s="9" t="s">
        <v>43</v>
      </c>
      <c r="C34" s="68" t="s">
        <v>43</v>
      </c>
      <c r="D34" s="69" t="s">
        <v>264</v>
      </c>
      <c r="E34" s="70" t="s">
        <v>258</v>
      </c>
      <c r="F34" s="85" t="s">
        <v>230</v>
      </c>
      <c r="G34" s="71">
        <v>5000</v>
      </c>
      <c r="H34" s="71">
        <v>5000</v>
      </c>
      <c r="I34" s="73">
        <f t="shared" si="0"/>
        <v>0.81</v>
      </c>
      <c r="J34" s="76">
        <v>0.76</v>
      </c>
      <c r="K34" s="76">
        <f t="shared" si="1"/>
        <v>3800</v>
      </c>
      <c r="L34" s="76">
        <v>4050</v>
      </c>
      <c r="M34" s="94" t="s">
        <v>266</v>
      </c>
      <c r="N34" s="95" t="s">
        <v>267</v>
      </c>
    </row>
    <row r="35" spans="1:14">
      <c r="A35" s="67">
        <v>34</v>
      </c>
      <c r="B35" s="9" t="s">
        <v>44</v>
      </c>
      <c r="C35" s="68" t="s">
        <v>44</v>
      </c>
      <c r="D35" s="69" t="s">
        <v>265</v>
      </c>
      <c r="E35" s="70" t="s">
        <v>258</v>
      </c>
      <c r="F35" s="85" t="s">
        <v>230</v>
      </c>
      <c r="G35" s="71">
        <v>3000</v>
      </c>
      <c r="H35" s="71">
        <v>3000</v>
      </c>
      <c r="I35" s="73">
        <f t="shared" si="0"/>
        <v>0.81</v>
      </c>
      <c r="J35" s="76">
        <v>0.76</v>
      </c>
      <c r="K35" s="76">
        <f t="shared" si="1"/>
        <v>2280</v>
      </c>
      <c r="L35" s="76">
        <v>2430</v>
      </c>
      <c r="M35" s="94" t="s">
        <v>266</v>
      </c>
      <c r="N35" s="95" t="s">
        <v>267</v>
      </c>
    </row>
    <row r="36" spans="1:14" hidden="1">
      <c r="A36" s="8">
        <v>35</v>
      </c>
      <c r="B36" s="9" t="s">
        <v>45</v>
      </c>
      <c r="C36" s="9" t="s">
        <v>45</v>
      </c>
      <c r="D36" s="10"/>
      <c r="E36" s="7"/>
      <c r="F36" s="21"/>
      <c r="G36" s="11">
        <v>4500</v>
      </c>
      <c r="H36" s="12"/>
      <c r="I36" s="13">
        <f t="shared" si="0"/>
        <v>1.3867924528301889</v>
      </c>
      <c r="J36" s="14"/>
      <c r="K36" s="14">
        <f t="shared" si="1"/>
        <v>0</v>
      </c>
      <c r="L36" s="14">
        <v>6240.5660377358499</v>
      </c>
      <c r="M36" s="15"/>
      <c r="N36" s="16"/>
    </row>
    <row r="37" spans="1:14" hidden="1">
      <c r="A37" s="8">
        <v>36</v>
      </c>
      <c r="B37" s="9" t="s">
        <v>46</v>
      </c>
      <c r="C37" s="9" t="s">
        <v>46</v>
      </c>
      <c r="D37" s="10"/>
      <c r="E37" s="7"/>
      <c r="F37" s="21"/>
      <c r="G37" s="11">
        <v>200</v>
      </c>
      <c r="H37" s="12"/>
      <c r="I37" s="13">
        <f t="shared" si="0"/>
        <v>59.5</v>
      </c>
      <c r="J37" s="14"/>
      <c r="K37" s="14">
        <f t="shared" si="1"/>
        <v>0</v>
      </c>
      <c r="L37" s="14">
        <v>11900</v>
      </c>
      <c r="M37" s="15"/>
      <c r="N37" s="16"/>
    </row>
    <row r="38" spans="1:14" hidden="1">
      <c r="A38" s="8">
        <v>37</v>
      </c>
      <c r="B38" s="9" t="s">
        <v>47</v>
      </c>
      <c r="C38" s="9" t="s">
        <v>47</v>
      </c>
      <c r="D38" s="10"/>
      <c r="E38" s="7"/>
      <c r="F38" s="21"/>
      <c r="G38" s="11">
        <v>200</v>
      </c>
      <c r="H38" s="12"/>
      <c r="I38" s="13">
        <f t="shared" si="0"/>
        <v>2.3962264150943402</v>
      </c>
      <c r="J38" s="14"/>
      <c r="K38" s="14">
        <f t="shared" si="1"/>
        <v>0</v>
      </c>
      <c r="L38" s="14">
        <v>479.24528301886801</v>
      </c>
      <c r="M38" s="15"/>
      <c r="N38" s="16"/>
    </row>
    <row r="39" spans="1:14">
      <c r="A39" s="96">
        <v>38</v>
      </c>
      <c r="B39" s="9" t="s">
        <v>48</v>
      </c>
      <c r="C39" s="97" t="s">
        <v>48</v>
      </c>
      <c r="D39" s="112" t="s">
        <v>268</v>
      </c>
      <c r="E39" s="84" t="s">
        <v>258</v>
      </c>
      <c r="F39" s="85" t="s">
        <v>230</v>
      </c>
      <c r="G39" s="110">
        <v>300000</v>
      </c>
      <c r="H39" s="110">
        <v>300000</v>
      </c>
      <c r="I39" s="111">
        <f>L39/G39</f>
        <v>4.3396226415094337E-2</v>
      </c>
      <c r="J39" s="131">
        <v>0.04</v>
      </c>
      <c r="K39" s="98">
        <f>J39*H39</f>
        <v>12000</v>
      </c>
      <c r="L39" s="98">
        <v>13018.8679245283</v>
      </c>
      <c r="M39" s="98" t="s">
        <v>266</v>
      </c>
      <c r="N39" s="99" t="s">
        <v>267</v>
      </c>
    </row>
    <row r="40" spans="1:14" hidden="1">
      <c r="A40" s="8">
        <v>39</v>
      </c>
      <c r="B40" s="9" t="s">
        <v>49</v>
      </c>
      <c r="C40" s="9" t="s">
        <v>49</v>
      </c>
      <c r="D40" s="83"/>
      <c r="E40" s="86"/>
      <c r="F40" s="85"/>
      <c r="G40" s="11">
        <v>130000</v>
      </c>
      <c r="H40" s="12"/>
      <c r="I40" s="13">
        <f t="shared" si="0"/>
        <v>5.6603773584905689E-2</v>
      </c>
      <c r="J40" s="14"/>
      <c r="K40" s="14">
        <f t="shared" si="1"/>
        <v>0</v>
      </c>
      <c r="L40" s="14">
        <v>7358.4905660377399</v>
      </c>
      <c r="M40" s="4"/>
      <c r="N40" s="16"/>
    </row>
    <row r="41" spans="1:14">
      <c r="A41" s="96">
        <v>40</v>
      </c>
      <c r="B41" s="9" t="s">
        <v>50</v>
      </c>
      <c r="C41" s="97" t="s">
        <v>50</v>
      </c>
      <c r="D41" s="112" t="s">
        <v>269</v>
      </c>
      <c r="E41" s="84" t="s">
        <v>258</v>
      </c>
      <c r="F41" s="85" t="s">
        <v>230</v>
      </c>
      <c r="G41" s="110">
        <v>250000</v>
      </c>
      <c r="H41" s="110">
        <v>250000</v>
      </c>
      <c r="I41" s="111">
        <f t="shared" si="0"/>
        <v>3.7735849056603758E-2</v>
      </c>
      <c r="J41" s="130">
        <v>3.4000000000000002E-2</v>
      </c>
      <c r="K41" s="98">
        <f t="shared" si="1"/>
        <v>8500</v>
      </c>
      <c r="L41" s="98">
        <v>9433.9622641509395</v>
      </c>
      <c r="M41" s="100" t="s">
        <v>266</v>
      </c>
      <c r="N41" s="99" t="s">
        <v>267</v>
      </c>
    </row>
    <row r="42" spans="1:14">
      <c r="A42" s="67">
        <v>41</v>
      </c>
      <c r="B42" s="9" t="s">
        <v>51</v>
      </c>
      <c r="C42" s="68" t="s">
        <v>51</v>
      </c>
      <c r="D42" s="75" t="s">
        <v>231</v>
      </c>
      <c r="E42" s="76" t="s">
        <v>233</v>
      </c>
      <c r="F42" s="114" t="s">
        <v>232</v>
      </c>
      <c r="G42" s="71">
        <v>10000</v>
      </c>
      <c r="H42" s="71">
        <v>10000</v>
      </c>
      <c r="I42" s="73">
        <f t="shared" si="0"/>
        <v>0.17</v>
      </c>
      <c r="J42" s="74">
        <v>0.15490000000000001</v>
      </c>
      <c r="K42" s="76">
        <f t="shared" si="1"/>
        <v>1549</v>
      </c>
      <c r="L42" s="76">
        <v>1700</v>
      </c>
      <c r="M42" s="94" t="s">
        <v>266</v>
      </c>
      <c r="N42" s="95" t="s">
        <v>267</v>
      </c>
    </row>
    <row r="43" spans="1:14">
      <c r="A43" s="67">
        <v>42</v>
      </c>
      <c r="B43" s="9" t="s">
        <v>52</v>
      </c>
      <c r="C43" s="68" t="s">
        <v>52</v>
      </c>
      <c r="D43" s="75" t="s">
        <v>231</v>
      </c>
      <c r="E43" s="76" t="s">
        <v>233</v>
      </c>
      <c r="F43" s="114" t="s">
        <v>232</v>
      </c>
      <c r="G43" s="71">
        <v>300000</v>
      </c>
      <c r="H43" s="71">
        <v>300000</v>
      </c>
      <c r="I43" s="73">
        <f t="shared" si="0"/>
        <v>0.17</v>
      </c>
      <c r="J43" s="74">
        <v>0.15490000000000001</v>
      </c>
      <c r="K43" s="76">
        <f t="shared" si="1"/>
        <v>46470</v>
      </c>
      <c r="L43" s="76">
        <v>51000</v>
      </c>
      <c r="M43" s="94" t="s">
        <v>266</v>
      </c>
      <c r="N43" s="95" t="s">
        <v>267</v>
      </c>
    </row>
    <row r="44" spans="1:14">
      <c r="A44" s="67">
        <v>43</v>
      </c>
      <c r="B44" s="9" t="s">
        <v>53</v>
      </c>
      <c r="C44" s="68" t="s">
        <v>53</v>
      </c>
      <c r="D44" s="75" t="s">
        <v>231</v>
      </c>
      <c r="E44" s="76" t="s">
        <v>233</v>
      </c>
      <c r="F44" s="114" t="s">
        <v>232</v>
      </c>
      <c r="G44" s="71">
        <v>200000</v>
      </c>
      <c r="H44" s="71">
        <v>200000</v>
      </c>
      <c r="I44" s="73">
        <f t="shared" si="0"/>
        <v>0.17</v>
      </c>
      <c r="J44" s="74">
        <v>0.15490000000000001</v>
      </c>
      <c r="K44" s="76">
        <f t="shared" si="1"/>
        <v>30980.000000000004</v>
      </c>
      <c r="L44" s="76">
        <v>34000</v>
      </c>
      <c r="M44" s="94" t="s">
        <v>266</v>
      </c>
      <c r="N44" s="95" t="s">
        <v>267</v>
      </c>
    </row>
    <row r="45" spans="1:14">
      <c r="A45" s="67">
        <v>44</v>
      </c>
      <c r="B45" s="9" t="s">
        <v>54</v>
      </c>
      <c r="C45" s="68" t="s">
        <v>54</v>
      </c>
      <c r="D45" s="75" t="s">
        <v>231</v>
      </c>
      <c r="E45" s="76" t="s">
        <v>233</v>
      </c>
      <c r="F45" s="114" t="s">
        <v>232</v>
      </c>
      <c r="G45" s="71">
        <v>70000</v>
      </c>
      <c r="H45" s="71">
        <v>70000</v>
      </c>
      <c r="I45" s="73">
        <f t="shared" si="0"/>
        <v>0.17</v>
      </c>
      <c r="J45" s="74">
        <v>0.15490000000000001</v>
      </c>
      <c r="K45" s="76">
        <f t="shared" si="1"/>
        <v>10843</v>
      </c>
      <c r="L45" s="76">
        <v>11900</v>
      </c>
      <c r="M45" s="94" t="s">
        <v>266</v>
      </c>
      <c r="N45" s="95" t="s">
        <v>267</v>
      </c>
    </row>
    <row r="46" spans="1:14">
      <c r="A46" s="67">
        <v>45</v>
      </c>
      <c r="B46" s="9" t="s">
        <v>55</v>
      </c>
      <c r="C46" s="68" t="s">
        <v>55</v>
      </c>
      <c r="D46" s="75" t="s">
        <v>231</v>
      </c>
      <c r="E46" s="76" t="s">
        <v>233</v>
      </c>
      <c r="F46" s="114" t="s">
        <v>232</v>
      </c>
      <c r="G46" s="71">
        <v>300000</v>
      </c>
      <c r="H46" s="71">
        <v>300000</v>
      </c>
      <c r="I46" s="73">
        <f t="shared" si="0"/>
        <v>0.17</v>
      </c>
      <c r="J46" s="74">
        <v>0.15490000000000001</v>
      </c>
      <c r="K46" s="76">
        <f t="shared" si="1"/>
        <v>46470</v>
      </c>
      <c r="L46" s="76">
        <v>51000</v>
      </c>
      <c r="M46" s="94" t="s">
        <v>266</v>
      </c>
      <c r="N46" s="95" t="s">
        <v>267</v>
      </c>
    </row>
    <row r="47" spans="1:14" ht="30.75" customHeight="1">
      <c r="A47" s="67">
        <v>46</v>
      </c>
      <c r="B47" s="9" t="s">
        <v>56</v>
      </c>
      <c r="C47" s="133" t="s">
        <v>56</v>
      </c>
      <c r="D47" s="75" t="s">
        <v>234</v>
      </c>
      <c r="E47" s="76" t="s">
        <v>233</v>
      </c>
      <c r="F47" s="114" t="s">
        <v>232</v>
      </c>
      <c r="G47" s="71">
        <v>2000</v>
      </c>
      <c r="H47" s="71">
        <v>2000</v>
      </c>
      <c r="I47" s="73">
        <f t="shared" si="0"/>
        <v>0.34905660377358499</v>
      </c>
      <c r="J47" s="76">
        <v>0.34</v>
      </c>
      <c r="K47" s="76">
        <f t="shared" si="1"/>
        <v>680</v>
      </c>
      <c r="L47" s="76">
        <v>698.11320754716996</v>
      </c>
      <c r="M47" s="94" t="s">
        <v>266</v>
      </c>
      <c r="N47" s="95" t="s">
        <v>267</v>
      </c>
    </row>
    <row r="48" spans="1:14">
      <c r="A48" s="67">
        <v>47</v>
      </c>
      <c r="B48" s="9" t="s">
        <v>57</v>
      </c>
      <c r="C48" s="68" t="s">
        <v>57</v>
      </c>
      <c r="D48" s="75" t="s">
        <v>231</v>
      </c>
      <c r="E48" s="76" t="s">
        <v>233</v>
      </c>
      <c r="F48" s="114" t="s">
        <v>232</v>
      </c>
      <c r="G48" s="71">
        <v>1000</v>
      </c>
      <c r="H48" s="71">
        <v>1000</v>
      </c>
      <c r="I48" s="73">
        <f t="shared" si="0"/>
        <v>0.17</v>
      </c>
      <c r="J48" s="74">
        <v>0.15490000000000001</v>
      </c>
      <c r="K48" s="76">
        <f t="shared" si="1"/>
        <v>154.9</v>
      </c>
      <c r="L48" s="76">
        <v>170</v>
      </c>
      <c r="M48" s="94" t="s">
        <v>266</v>
      </c>
      <c r="N48" s="95" t="s">
        <v>267</v>
      </c>
    </row>
    <row r="49" spans="1:14" hidden="1">
      <c r="A49" s="8">
        <v>48</v>
      </c>
      <c r="B49" s="9" t="s">
        <v>58</v>
      </c>
      <c r="C49" s="9" t="s">
        <v>58</v>
      </c>
      <c r="D49" s="10"/>
      <c r="E49" s="22"/>
      <c r="F49" s="22"/>
      <c r="G49" s="11">
        <v>3000</v>
      </c>
      <c r="H49" s="12"/>
      <c r="I49" s="13">
        <f t="shared" si="0"/>
        <v>9.4339622641509344E-3</v>
      </c>
      <c r="J49" s="14"/>
      <c r="K49" s="14">
        <f t="shared" si="1"/>
        <v>0</v>
      </c>
      <c r="L49" s="14">
        <v>28.301886792452802</v>
      </c>
      <c r="M49" s="22"/>
      <c r="N49" s="16"/>
    </row>
    <row r="50" spans="1:14" hidden="1">
      <c r="A50" s="8">
        <v>49</v>
      </c>
      <c r="B50" s="9" t="s">
        <v>59</v>
      </c>
      <c r="C50" s="9" t="s">
        <v>59</v>
      </c>
      <c r="D50" s="10"/>
      <c r="E50" s="22"/>
      <c r="F50" s="22"/>
      <c r="G50" s="11">
        <v>300000</v>
      </c>
      <c r="H50" s="12"/>
      <c r="I50" s="13">
        <f t="shared" si="0"/>
        <v>8.4905660377358333E-3</v>
      </c>
      <c r="J50" s="14"/>
      <c r="K50" s="14">
        <f t="shared" si="1"/>
        <v>0</v>
      </c>
      <c r="L50" s="14">
        <v>2547.1698113207499</v>
      </c>
      <c r="M50" s="22"/>
      <c r="N50" s="16"/>
    </row>
    <row r="51" spans="1:14" hidden="1">
      <c r="A51" s="8">
        <v>50</v>
      </c>
      <c r="B51" s="9" t="s">
        <v>60</v>
      </c>
      <c r="C51" s="9" t="s">
        <v>60</v>
      </c>
      <c r="D51" s="10"/>
      <c r="E51" s="22"/>
      <c r="F51" s="22"/>
      <c r="G51" s="11">
        <v>160000</v>
      </c>
      <c r="H51" s="12"/>
      <c r="I51" s="13">
        <f t="shared" si="0"/>
        <v>6.6037735849056875E-3</v>
      </c>
      <c r="J51" s="14"/>
      <c r="K51" s="14">
        <f t="shared" si="1"/>
        <v>0</v>
      </c>
      <c r="L51" s="14">
        <v>1056.60377358491</v>
      </c>
      <c r="M51" s="22"/>
      <c r="N51" s="16"/>
    </row>
    <row r="52" spans="1:14" hidden="1">
      <c r="A52" s="8">
        <v>51</v>
      </c>
      <c r="B52" s="9" t="s">
        <v>61</v>
      </c>
      <c r="C52" s="9" t="s">
        <v>61</v>
      </c>
      <c r="D52" s="10"/>
      <c r="E52" s="22"/>
      <c r="F52" s="22"/>
      <c r="G52" s="11">
        <v>70000</v>
      </c>
      <c r="H52" s="12"/>
      <c r="I52" s="13">
        <f t="shared" si="0"/>
        <v>8.490566037735842E-3</v>
      </c>
      <c r="J52" s="14"/>
      <c r="K52" s="14">
        <f t="shared" si="1"/>
        <v>0</v>
      </c>
      <c r="L52" s="14">
        <v>594.33962264150898</v>
      </c>
      <c r="M52" s="22"/>
      <c r="N52" s="16"/>
    </row>
    <row r="53" spans="1:14" hidden="1">
      <c r="A53" s="8">
        <v>52</v>
      </c>
      <c r="B53" s="9" t="s">
        <v>62</v>
      </c>
      <c r="C53" s="9" t="s">
        <v>62</v>
      </c>
      <c r="D53" s="10"/>
      <c r="E53" s="22"/>
      <c r="F53" s="22"/>
      <c r="G53" s="11">
        <v>2000000</v>
      </c>
      <c r="H53" s="12"/>
      <c r="I53" s="13">
        <f t="shared" si="0"/>
        <v>6.6037735849056502E-3</v>
      </c>
      <c r="J53" s="14"/>
      <c r="K53" s="14">
        <f t="shared" si="1"/>
        <v>0</v>
      </c>
      <c r="L53" s="14">
        <v>13207.5471698113</v>
      </c>
      <c r="M53" s="22"/>
      <c r="N53" s="16"/>
    </row>
    <row r="54" spans="1:14" hidden="1">
      <c r="A54" s="8">
        <v>53</v>
      </c>
      <c r="B54" s="9" t="s">
        <v>63</v>
      </c>
      <c r="C54" s="9" t="s">
        <v>63</v>
      </c>
      <c r="D54" s="10"/>
      <c r="E54" s="22"/>
      <c r="F54" s="22"/>
      <c r="G54" s="11">
        <v>1000000</v>
      </c>
      <c r="H54" s="12"/>
      <c r="I54" s="13">
        <f t="shared" si="0"/>
        <v>6.6037735849056598E-3</v>
      </c>
      <c r="J54" s="14"/>
      <c r="K54" s="14">
        <f t="shared" si="1"/>
        <v>0</v>
      </c>
      <c r="L54" s="14">
        <v>6603.7735849056598</v>
      </c>
      <c r="M54" s="22"/>
      <c r="N54" s="16"/>
    </row>
    <row r="55" spans="1:14" hidden="1">
      <c r="A55" s="8">
        <v>54</v>
      </c>
      <c r="B55" s="9" t="s">
        <v>64</v>
      </c>
      <c r="C55" s="9" t="s">
        <v>64</v>
      </c>
      <c r="D55" s="10"/>
      <c r="E55" s="22"/>
      <c r="F55" s="22"/>
      <c r="G55" s="11">
        <v>50000</v>
      </c>
      <c r="H55" s="12"/>
      <c r="I55" s="13">
        <f t="shared" si="0"/>
        <v>9.4339622641509396E-3</v>
      </c>
      <c r="J55" s="14"/>
      <c r="K55" s="14">
        <f t="shared" si="1"/>
        <v>0</v>
      </c>
      <c r="L55" s="14">
        <v>471.69811320754701</v>
      </c>
      <c r="M55" s="22"/>
      <c r="N55" s="16"/>
    </row>
    <row r="56" spans="1:14">
      <c r="A56" s="67">
        <v>55</v>
      </c>
      <c r="B56" s="62" t="s">
        <v>65</v>
      </c>
      <c r="C56" s="68" t="s">
        <v>65</v>
      </c>
      <c r="D56" s="77" t="s">
        <v>270</v>
      </c>
      <c r="E56" s="78" t="s">
        <v>225</v>
      </c>
      <c r="F56" s="115" t="s">
        <v>236</v>
      </c>
      <c r="G56" s="71">
        <v>250</v>
      </c>
      <c r="H56" s="72">
        <v>250</v>
      </c>
      <c r="I56" s="73">
        <f t="shared" si="0"/>
        <v>12.44</v>
      </c>
      <c r="J56" s="132">
        <v>12.44</v>
      </c>
      <c r="K56" s="76">
        <f t="shared" si="1"/>
        <v>3110</v>
      </c>
      <c r="L56" s="76">
        <v>3110</v>
      </c>
      <c r="M56" s="94" t="s">
        <v>266</v>
      </c>
      <c r="N56" s="95" t="s">
        <v>267</v>
      </c>
    </row>
    <row r="57" spans="1:14">
      <c r="A57" s="67">
        <v>56</v>
      </c>
      <c r="B57" s="62" t="s">
        <v>66</v>
      </c>
      <c r="C57" s="68" t="s">
        <v>66</v>
      </c>
      <c r="D57" s="77" t="s">
        <v>271</v>
      </c>
      <c r="E57" s="78" t="s">
        <v>225</v>
      </c>
      <c r="F57" s="115" t="s">
        <v>236</v>
      </c>
      <c r="G57" s="71">
        <v>600</v>
      </c>
      <c r="H57" s="72">
        <v>600</v>
      </c>
      <c r="I57" s="73">
        <f t="shared" si="0"/>
        <v>16.22</v>
      </c>
      <c r="J57" s="132">
        <v>16.22</v>
      </c>
      <c r="K57" s="76">
        <f t="shared" si="1"/>
        <v>9732</v>
      </c>
      <c r="L57" s="76">
        <v>9732</v>
      </c>
      <c r="M57" s="94" t="s">
        <v>266</v>
      </c>
      <c r="N57" s="95" t="s">
        <v>267</v>
      </c>
    </row>
    <row r="58" spans="1:14">
      <c r="A58" s="67">
        <v>57</v>
      </c>
      <c r="B58" s="62" t="s">
        <v>67</v>
      </c>
      <c r="C58" s="68" t="s">
        <v>67</v>
      </c>
      <c r="D58" s="77" t="s">
        <v>272</v>
      </c>
      <c r="E58" s="78" t="s">
        <v>225</v>
      </c>
      <c r="F58" s="115" t="s">
        <v>236</v>
      </c>
      <c r="G58" s="71">
        <v>10</v>
      </c>
      <c r="H58" s="72">
        <v>10</v>
      </c>
      <c r="I58" s="73">
        <f t="shared" si="0"/>
        <v>15.3</v>
      </c>
      <c r="J58" s="132">
        <v>15.3</v>
      </c>
      <c r="K58" s="76">
        <f t="shared" si="1"/>
        <v>153</v>
      </c>
      <c r="L58" s="76">
        <v>153</v>
      </c>
      <c r="M58" s="94" t="s">
        <v>266</v>
      </c>
      <c r="N58" s="95" t="s">
        <v>267</v>
      </c>
    </row>
    <row r="59" spans="1:14" hidden="1">
      <c r="A59" s="8">
        <v>58</v>
      </c>
      <c r="B59" s="9" t="s">
        <v>68</v>
      </c>
      <c r="C59" s="9" t="s">
        <v>68</v>
      </c>
      <c r="D59" s="10"/>
      <c r="E59" s="22"/>
      <c r="F59" s="22"/>
      <c r="G59" s="11">
        <v>20000</v>
      </c>
      <c r="H59" s="12"/>
      <c r="I59" s="13">
        <f t="shared" si="0"/>
        <v>0.09</v>
      </c>
      <c r="J59" s="14"/>
      <c r="K59" s="14">
        <f t="shared" si="1"/>
        <v>0</v>
      </c>
      <c r="L59" s="14">
        <v>1800</v>
      </c>
      <c r="M59" s="22"/>
      <c r="N59" s="16"/>
    </row>
    <row r="60" spans="1:14" hidden="1">
      <c r="A60" s="8">
        <v>59</v>
      </c>
      <c r="B60" s="9" t="s">
        <v>69</v>
      </c>
      <c r="C60" s="9" t="s">
        <v>69</v>
      </c>
      <c r="D60" s="10"/>
      <c r="E60" s="22"/>
      <c r="F60" s="22"/>
      <c r="G60" s="11">
        <v>60000</v>
      </c>
      <c r="H60" s="12"/>
      <c r="I60" s="13">
        <f t="shared" si="0"/>
        <v>0.09</v>
      </c>
      <c r="J60" s="14"/>
      <c r="K60" s="14">
        <f t="shared" si="1"/>
        <v>0</v>
      </c>
      <c r="L60" s="14">
        <v>5400</v>
      </c>
      <c r="M60" s="22"/>
      <c r="N60" s="16"/>
    </row>
    <row r="61" spans="1:14" hidden="1">
      <c r="A61" s="8">
        <v>60</v>
      </c>
      <c r="B61" s="9" t="s">
        <v>70</v>
      </c>
      <c r="C61" s="9" t="s">
        <v>70</v>
      </c>
      <c r="D61" s="10"/>
      <c r="E61" s="22"/>
      <c r="F61" s="22"/>
      <c r="G61" s="11">
        <v>200000</v>
      </c>
      <c r="H61" s="12"/>
      <c r="I61" s="13">
        <f t="shared" si="0"/>
        <v>0.09</v>
      </c>
      <c r="J61" s="14"/>
      <c r="K61" s="14">
        <f t="shared" si="1"/>
        <v>0</v>
      </c>
      <c r="L61" s="14">
        <v>18000</v>
      </c>
      <c r="M61" s="22"/>
      <c r="N61" s="16"/>
    </row>
    <row r="62" spans="1:14" hidden="1">
      <c r="A62" s="8">
        <v>61</v>
      </c>
      <c r="B62" s="9" t="s">
        <v>71</v>
      </c>
      <c r="C62" s="9" t="s">
        <v>71</v>
      </c>
      <c r="D62" s="10"/>
      <c r="E62" s="22"/>
      <c r="F62" s="22"/>
      <c r="G62" s="11">
        <v>180000</v>
      </c>
      <c r="H62" s="12"/>
      <c r="I62" s="13">
        <f t="shared" si="0"/>
        <v>0.09</v>
      </c>
      <c r="J62" s="14"/>
      <c r="K62" s="14">
        <f t="shared" si="1"/>
        <v>0</v>
      </c>
      <c r="L62" s="14">
        <v>16200</v>
      </c>
      <c r="M62" s="22"/>
      <c r="N62" s="16"/>
    </row>
    <row r="63" spans="1:14" hidden="1">
      <c r="A63" s="8">
        <v>62</v>
      </c>
      <c r="B63" s="9" t="s">
        <v>72</v>
      </c>
      <c r="C63" s="9" t="s">
        <v>72</v>
      </c>
      <c r="D63" s="10"/>
      <c r="E63" s="22"/>
      <c r="F63" s="22"/>
      <c r="G63" s="11">
        <v>35000</v>
      </c>
      <c r="H63" s="12"/>
      <c r="I63" s="13">
        <f t="shared" si="0"/>
        <v>0.09</v>
      </c>
      <c r="J63" s="14"/>
      <c r="K63" s="14">
        <f t="shared" si="1"/>
        <v>0</v>
      </c>
      <c r="L63" s="14">
        <v>3150</v>
      </c>
      <c r="M63" s="22"/>
      <c r="N63" s="16"/>
    </row>
    <row r="64" spans="1:14" hidden="1">
      <c r="A64" s="8">
        <v>63</v>
      </c>
      <c r="B64" s="9" t="s">
        <v>73</v>
      </c>
      <c r="C64" s="9" t="s">
        <v>73</v>
      </c>
      <c r="D64" s="10"/>
      <c r="E64" s="22"/>
      <c r="F64" s="22"/>
      <c r="G64" s="11">
        <v>300</v>
      </c>
      <c r="H64" s="12"/>
      <c r="I64" s="13">
        <f t="shared" si="0"/>
        <v>0.83962264150943333</v>
      </c>
      <c r="J64" s="14"/>
      <c r="K64" s="14">
        <f t="shared" si="1"/>
        <v>0</v>
      </c>
      <c r="L64" s="14">
        <v>251.88679245283001</v>
      </c>
      <c r="M64" s="22"/>
      <c r="N64" s="16"/>
    </row>
    <row r="65" spans="1:14" hidden="1">
      <c r="A65" s="8">
        <v>64</v>
      </c>
      <c r="B65" s="9" t="s">
        <v>74</v>
      </c>
      <c r="C65" s="9" t="s">
        <v>74</v>
      </c>
      <c r="D65" s="10"/>
      <c r="E65" s="22"/>
      <c r="F65" s="22"/>
      <c r="G65" s="11">
        <v>500</v>
      </c>
      <c r="H65" s="12"/>
      <c r="I65" s="13">
        <f t="shared" si="0"/>
        <v>1.2</v>
      </c>
      <c r="J65" s="14"/>
      <c r="K65" s="14">
        <f t="shared" si="1"/>
        <v>0</v>
      </c>
      <c r="L65" s="14">
        <v>600</v>
      </c>
      <c r="M65" s="22"/>
      <c r="N65" s="16"/>
    </row>
    <row r="66" spans="1:14" hidden="1">
      <c r="A66" s="8">
        <v>65</v>
      </c>
      <c r="B66" s="9" t="s">
        <v>75</v>
      </c>
      <c r="C66" s="9" t="s">
        <v>75</v>
      </c>
      <c r="D66" s="10"/>
      <c r="E66" s="22"/>
      <c r="F66" s="22"/>
      <c r="G66" s="11">
        <v>6000</v>
      </c>
      <c r="H66" s="12"/>
      <c r="I66" s="13">
        <f t="shared" si="0"/>
        <v>1.6</v>
      </c>
      <c r="J66" s="14"/>
      <c r="K66" s="14">
        <f t="shared" si="1"/>
        <v>0</v>
      </c>
      <c r="L66" s="14">
        <v>9600</v>
      </c>
      <c r="M66" s="22"/>
      <c r="N66" s="16"/>
    </row>
    <row r="67" spans="1:14" hidden="1">
      <c r="A67" s="8">
        <v>66</v>
      </c>
      <c r="B67" s="9" t="s">
        <v>76</v>
      </c>
      <c r="C67" s="9" t="s">
        <v>76</v>
      </c>
      <c r="D67" s="10"/>
      <c r="E67" s="22"/>
      <c r="F67" s="22"/>
      <c r="G67" s="11">
        <v>6000</v>
      </c>
      <c r="H67" s="12"/>
      <c r="I67" s="13">
        <f t="shared" ref="I67:I130" si="2">L67/G67</f>
        <v>1.6</v>
      </c>
      <c r="J67" s="14"/>
      <c r="K67" s="14">
        <f t="shared" ref="K67:K130" si="3">J67*H67</f>
        <v>0</v>
      </c>
      <c r="L67" s="14">
        <v>9600</v>
      </c>
      <c r="M67" s="22"/>
      <c r="N67" s="16"/>
    </row>
    <row r="68" spans="1:14">
      <c r="A68" s="67">
        <v>67</v>
      </c>
      <c r="B68" s="62" t="s">
        <v>77</v>
      </c>
      <c r="C68" s="68" t="s">
        <v>77</v>
      </c>
      <c r="D68" s="77" t="s">
        <v>273</v>
      </c>
      <c r="E68" s="78" t="s">
        <v>225</v>
      </c>
      <c r="F68" s="115" t="s">
        <v>236</v>
      </c>
      <c r="G68" s="71">
        <v>30</v>
      </c>
      <c r="H68" s="72">
        <v>30</v>
      </c>
      <c r="I68" s="73">
        <f t="shared" si="2"/>
        <v>12.72</v>
      </c>
      <c r="J68" s="132">
        <v>12.72</v>
      </c>
      <c r="K68" s="76">
        <f t="shared" si="3"/>
        <v>381.6</v>
      </c>
      <c r="L68" s="76">
        <v>381.6</v>
      </c>
      <c r="M68" s="94" t="s">
        <v>266</v>
      </c>
      <c r="N68" s="95" t="s">
        <v>267</v>
      </c>
    </row>
    <row r="69" spans="1:14">
      <c r="A69" s="67">
        <v>68</v>
      </c>
      <c r="B69" s="62" t="s">
        <v>78</v>
      </c>
      <c r="C69" s="68" t="s">
        <v>78</v>
      </c>
      <c r="D69" s="77" t="s">
        <v>274</v>
      </c>
      <c r="E69" s="78" t="s">
        <v>225</v>
      </c>
      <c r="F69" s="115" t="s">
        <v>236</v>
      </c>
      <c r="G69" s="71">
        <v>900</v>
      </c>
      <c r="H69" s="72">
        <v>900</v>
      </c>
      <c r="I69" s="73">
        <f t="shared" si="2"/>
        <v>12.72</v>
      </c>
      <c r="J69" s="132">
        <v>12.72</v>
      </c>
      <c r="K69" s="76">
        <f t="shared" si="3"/>
        <v>11448</v>
      </c>
      <c r="L69" s="76">
        <v>11448</v>
      </c>
      <c r="M69" s="94" t="s">
        <v>266</v>
      </c>
      <c r="N69" s="95" t="s">
        <v>267</v>
      </c>
    </row>
    <row r="70" spans="1:14">
      <c r="A70" s="67">
        <v>69</v>
      </c>
      <c r="B70" s="62" t="s">
        <v>79</v>
      </c>
      <c r="C70" s="68" t="s">
        <v>79</v>
      </c>
      <c r="D70" s="77" t="s">
        <v>275</v>
      </c>
      <c r="E70" s="78" t="s">
        <v>225</v>
      </c>
      <c r="F70" s="115" t="s">
        <v>236</v>
      </c>
      <c r="G70" s="71">
        <v>850</v>
      </c>
      <c r="H70" s="72">
        <v>850</v>
      </c>
      <c r="I70" s="73">
        <f t="shared" si="2"/>
        <v>12.72</v>
      </c>
      <c r="J70" s="132">
        <v>12.72</v>
      </c>
      <c r="K70" s="76">
        <f t="shared" si="3"/>
        <v>10812</v>
      </c>
      <c r="L70" s="76">
        <v>10812</v>
      </c>
      <c r="M70" s="94" t="s">
        <v>266</v>
      </c>
      <c r="N70" s="95" t="s">
        <v>267</v>
      </c>
    </row>
    <row r="71" spans="1:14">
      <c r="A71" s="67">
        <v>70</v>
      </c>
      <c r="B71" s="62" t="s">
        <v>80</v>
      </c>
      <c r="C71" s="68" t="s">
        <v>80</v>
      </c>
      <c r="D71" s="77" t="s">
        <v>276</v>
      </c>
      <c r="E71" s="78" t="s">
        <v>225</v>
      </c>
      <c r="F71" s="115" t="s">
        <v>236</v>
      </c>
      <c r="G71" s="71">
        <v>200</v>
      </c>
      <c r="H71" s="72">
        <v>200</v>
      </c>
      <c r="I71" s="73">
        <f t="shared" si="2"/>
        <v>12.72</v>
      </c>
      <c r="J71" s="132">
        <v>12.72</v>
      </c>
      <c r="K71" s="76">
        <f t="shared" si="3"/>
        <v>2544</v>
      </c>
      <c r="L71" s="76">
        <v>2544</v>
      </c>
      <c r="M71" s="94" t="s">
        <v>266</v>
      </c>
      <c r="N71" s="95" t="s">
        <v>267</v>
      </c>
    </row>
    <row r="72" spans="1:14">
      <c r="A72" s="67">
        <v>71</v>
      </c>
      <c r="B72" s="62" t="s">
        <v>81</v>
      </c>
      <c r="C72" s="68" t="s">
        <v>81</v>
      </c>
      <c r="D72" s="77" t="s">
        <v>277</v>
      </c>
      <c r="E72" s="78" t="s">
        <v>225</v>
      </c>
      <c r="F72" s="115" t="s">
        <v>236</v>
      </c>
      <c r="G72" s="71">
        <v>2200</v>
      </c>
      <c r="H72" s="72">
        <v>2200</v>
      </c>
      <c r="I72" s="73">
        <f t="shared" si="2"/>
        <v>12.72</v>
      </c>
      <c r="J72" s="132">
        <v>12.72</v>
      </c>
      <c r="K72" s="76">
        <f t="shared" si="3"/>
        <v>27984</v>
      </c>
      <c r="L72" s="76">
        <v>27984</v>
      </c>
      <c r="M72" s="94" t="s">
        <v>266</v>
      </c>
      <c r="N72" s="95" t="s">
        <v>267</v>
      </c>
    </row>
    <row r="73" spans="1:14">
      <c r="A73" s="67">
        <v>72</v>
      </c>
      <c r="B73" s="62" t="s">
        <v>82</v>
      </c>
      <c r="C73" s="68" t="s">
        <v>82</v>
      </c>
      <c r="D73" s="77" t="s">
        <v>278</v>
      </c>
      <c r="E73" s="78" t="s">
        <v>225</v>
      </c>
      <c r="F73" s="115" t="s">
        <v>236</v>
      </c>
      <c r="G73" s="71">
        <v>3000</v>
      </c>
      <c r="H73" s="72">
        <v>3000</v>
      </c>
      <c r="I73" s="73">
        <f t="shared" si="2"/>
        <v>12.72</v>
      </c>
      <c r="J73" s="132">
        <v>12.72</v>
      </c>
      <c r="K73" s="76">
        <f t="shared" si="3"/>
        <v>38160</v>
      </c>
      <c r="L73" s="76">
        <v>38160</v>
      </c>
      <c r="M73" s="94" t="s">
        <v>266</v>
      </c>
      <c r="N73" s="95" t="s">
        <v>267</v>
      </c>
    </row>
    <row r="74" spans="1:14">
      <c r="A74" s="67">
        <v>73</v>
      </c>
      <c r="B74" s="62" t="s">
        <v>83</v>
      </c>
      <c r="C74" s="68" t="s">
        <v>83</v>
      </c>
      <c r="D74" s="77" t="s">
        <v>279</v>
      </c>
      <c r="E74" s="78" t="s">
        <v>225</v>
      </c>
      <c r="F74" s="115" t="s">
        <v>236</v>
      </c>
      <c r="G74" s="71">
        <v>10</v>
      </c>
      <c r="H74" s="72">
        <v>10</v>
      </c>
      <c r="I74" s="73">
        <f t="shared" si="2"/>
        <v>12.72</v>
      </c>
      <c r="J74" s="132">
        <v>12.72</v>
      </c>
      <c r="K74" s="76">
        <f t="shared" si="3"/>
        <v>127.2</v>
      </c>
      <c r="L74" s="76">
        <v>127.2</v>
      </c>
      <c r="M74" s="94" t="s">
        <v>266</v>
      </c>
      <c r="N74" s="95" t="s">
        <v>267</v>
      </c>
    </row>
    <row r="75" spans="1:14">
      <c r="A75" s="67">
        <v>74</v>
      </c>
      <c r="B75" s="62" t="s">
        <v>84</v>
      </c>
      <c r="C75" s="68" t="s">
        <v>84</v>
      </c>
      <c r="D75" s="77" t="s">
        <v>280</v>
      </c>
      <c r="E75" s="78" t="s">
        <v>225</v>
      </c>
      <c r="F75" s="115" t="s">
        <v>236</v>
      </c>
      <c r="G75" s="71">
        <v>80</v>
      </c>
      <c r="H75" s="72">
        <v>80</v>
      </c>
      <c r="I75" s="73">
        <f t="shared" si="2"/>
        <v>13.719999999999999</v>
      </c>
      <c r="J75" s="132">
        <v>13.72</v>
      </c>
      <c r="K75" s="76">
        <f t="shared" si="3"/>
        <v>1097.6000000000001</v>
      </c>
      <c r="L75" s="76">
        <v>1097.5999999999999</v>
      </c>
      <c r="M75" s="94" t="s">
        <v>266</v>
      </c>
      <c r="N75" s="95" t="s">
        <v>267</v>
      </c>
    </row>
    <row r="76" spans="1:14">
      <c r="A76" s="67">
        <v>75</v>
      </c>
      <c r="B76" s="62" t="s">
        <v>85</v>
      </c>
      <c r="C76" s="68" t="s">
        <v>85</v>
      </c>
      <c r="D76" s="77" t="s">
        <v>281</v>
      </c>
      <c r="E76" s="78" t="s">
        <v>225</v>
      </c>
      <c r="F76" s="115" t="s">
        <v>236</v>
      </c>
      <c r="G76" s="71">
        <v>1400</v>
      </c>
      <c r="H76" s="72">
        <v>1400</v>
      </c>
      <c r="I76" s="73">
        <f t="shared" si="2"/>
        <v>13.72</v>
      </c>
      <c r="J76" s="132">
        <v>13.72</v>
      </c>
      <c r="K76" s="76">
        <f t="shared" si="3"/>
        <v>19208</v>
      </c>
      <c r="L76" s="76">
        <v>19208</v>
      </c>
      <c r="M76" s="94" t="s">
        <v>266</v>
      </c>
      <c r="N76" s="95" t="s">
        <v>267</v>
      </c>
    </row>
    <row r="77" spans="1:14">
      <c r="A77" s="67">
        <v>76</v>
      </c>
      <c r="B77" s="62" t="s">
        <v>86</v>
      </c>
      <c r="C77" s="68" t="s">
        <v>86</v>
      </c>
      <c r="D77" s="77" t="s">
        <v>282</v>
      </c>
      <c r="E77" s="78" t="s">
        <v>225</v>
      </c>
      <c r="F77" s="115" t="s">
        <v>236</v>
      </c>
      <c r="G77" s="71">
        <v>2800</v>
      </c>
      <c r="H77" s="72">
        <v>2800</v>
      </c>
      <c r="I77" s="73">
        <f t="shared" si="2"/>
        <v>13.72</v>
      </c>
      <c r="J77" s="132">
        <v>13.72</v>
      </c>
      <c r="K77" s="76">
        <f t="shared" si="3"/>
        <v>38416</v>
      </c>
      <c r="L77" s="76">
        <v>38416</v>
      </c>
      <c r="M77" s="94" t="s">
        <v>266</v>
      </c>
      <c r="N77" s="95" t="s">
        <v>267</v>
      </c>
    </row>
    <row r="78" spans="1:14">
      <c r="A78" s="67">
        <v>77</v>
      </c>
      <c r="B78" s="62" t="s">
        <v>87</v>
      </c>
      <c r="C78" s="68" t="s">
        <v>87</v>
      </c>
      <c r="D78" s="77" t="s">
        <v>283</v>
      </c>
      <c r="E78" s="78" t="s">
        <v>225</v>
      </c>
      <c r="F78" s="115" t="s">
        <v>236</v>
      </c>
      <c r="G78" s="71">
        <v>10</v>
      </c>
      <c r="H78" s="72">
        <v>10</v>
      </c>
      <c r="I78" s="73">
        <f t="shared" si="2"/>
        <v>13.719999999999999</v>
      </c>
      <c r="J78" s="132">
        <v>13.72</v>
      </c>
      <c r="K78" s="76">
        <f t="shared" si="3"/>
        <v>137.20000000000002</v>
      </c>
      <c r="L78" s="76">
        <v>137.19999999999999</v>
      </c>
      <c r="M78" s="94" t="s">
        <v>266</v>
      </c>
      <c r="N78" s="95" t="s">
        <v>267</v>
      </c>
    </row>
    <row r="79" spans="1:14" hidden="1">
      <c r="A79" s="8">
        <v>78</v>
      </c>
      <c r="B79" s="9" t="s">
        <v>88</v>
      </c>
      <c r="C79" s="9" t="s">
        <v>88</v>
      </c>
      <c r="D79" s="10"/>
      <c r="E79" s="22"/>
      <c r="F79" s="22"/>
      <c r="G79" s="11">
        <v>1800</v>
      </c>
      <c r="H79" s="12"/>
      <c r="I79" s="13">
        <f t="shared" si="2"/>
        <v>7.1037735849056665</v>
      </c>
      <c r="J79" s="14"/>
      <c r="K79" s="14">
        <f t="shared" si="3"/>
        <v>0</v>
      </c>
      <c r="L79" s="14">
        <v>12786.792452830199</v>
      </c>
      <c r="M79" s="22"/>
      <c r="N79" s="16"/>
    </row>
    <row r="80" spans="1:14" hidden="1">
      <c r="A80" s="8">
        <v>79</v>
      </c>
      <c r="B80" s="9" t="s">
        <v>89</v>
      </c>
      <c r="C80" s="9" t="s">
        <v>89</v>
      </c>
      <c r="D80" s="10"/>
      <c r="E80" s="22"/>
      <c r="F80" s="22"/>
      <c r="G80" s="11">
        <v>200</v>
      </c>
      <c r="H80" s="12"/>
      <c r="I80" s="13">
        <f t="shared" si="2"/>
        <v>0.30188679245283001</v>
      </c>
      <c r="J80" s="14"/>
      <c r="K80" s="14">
        <f t="shared" si="3"/>
        <v>0</v>
      </c>
      <c r="L80" s="14">
        <v>60.377358490566003</v>
      </c>
      <c r="M80" s="22"/>
      <c r="N80" s="16"/>
    </row>
    <row r="81" spans="1:14" hidden="1">
      <c r="A81" s="8">
        <v>80</v>
      </c>
      <c r="B81" s="9" t="s">
        <v>90</v>
      </c>
      <c r="C81" s="9" t="s">
        <v>90</v>
      </c>
      <c r="D81" s="10"/>
      <c r="E81" s="22"/>
      <c r="F81" s="22"/>
      <c r="G81" s="11">
        <v>800</v>
      </c>
      <c r="H81" s="12"/>
      <c r="I81" s="13">
        <f t="shared" si="2"/>
        <v>0.30188679245283001</v>
      </c>
      <c r="J81" s="14"/>
      <c r="K81" s="14">
        <f t="shared" si="3"/>
        <v>0</v>
      </c>
      <c r="L81" s="14">
        <v>241.50943396226401</v>
      </c>
      <c r="M81" s="22"/>
      <c r="N81" s="16"/>
    </row>
    <row r="82" spans="1:14" hidden="1">
      <c r="A82" s="8">
        <v>81</v>
      </c>
      <c r="B82" s="9" t="s">
        <v>91</v>
      </c>
      <c r="C82" s="9" t="s">
        <v>91</v>
      </c>
      <c r="D82" s="23"/>
      <c r="E82" s="22"/>
      <c r="F82" s="22"/>
      <c r="G82" s="11">
        <v>1200</v>
      </c>
      <c r="H82" s="12"/>
      <c r="I82" s="13">
        <f t="shared" si="2"/>
        <v>1.31</v>
      </c>
      <c r="J82" s="14"/>
      <c r="K82" s="14">
        <f t="shared" si="3"/>
        <v>0</v>
      </c>
      <c r="L82" s="14">
        <v>1572</v>
      </c>
      <c r="M82" s="22"/>
      <c r="N82" s="16"/>
    </row>
    <row r="83" spans="1:14" hidden="1">
      <c r="A83" s="8">
        <v>82</v>
      </c>
      <c r="B83" s="9" t="s">
        <v>92</v>
      </c>
      <c r="C83" s="9" t="s">
        <v>92</v>
      </c>
      <c r="D83" s="23"/>
      <c r="E83" s="22"/>
      <c r="F83" s="22"/>
      <c r="G83" s="11">
        <v>20000</v>
      </c>
      <c r="H83" s="12"/>
      <c r="I83" s="13">
        <f t="shared" si="2"/>
        <v>0.48113207547169806</v>
      </c>
      <c r="J83" s="14"/>
      <c r="K83" s="14">
        <f t="shared" si="3"/>
        <v>0</v>
      </c>
      <c r="L83" s="14">
        <v>9622.6415094339609</v>
      </c>
      <c r="M83" s="22"/>
      <c r="N83" s="16"/>
    </row>
    <row r="84" spans="1:14" hidden="1">
      <c r="A84" s="8">
        <v>83</v>
      </c>
      <c r="B84" s="9" t="s">
        <v>93</v>
      </c>
      <c r="C84" s="9" t="s">
        <v>93</v>
      </c>
      <c r="D84" s="23"/>
      <c r="E84" s="22"/>
      <c r="F84" s="22"/>
      <c r="G84" s="11">
        <v>23000</v>
      </c>
      <c r="H84" s="12"/>
      <c r="I84" s="13">
        <f t="shared" si="2"/>
        <v>0.4811320754717</v>
      </c>
      <c r="J84" s="14"/>
      <c r="K84" s="14">
        <f t="shared" si="3"/>
        <v>0</v>
      </c>
      <c r="L84" s="14">
        <v>11066.0377358491</v>
      </c>
      <c r="M84" s="22"/>
      <c r="N84" s="16"/>
    </row>
    <row r="85" spans="1:14" hidden="1">
      <c r="A85" s="8">
        <v>84</v>
      </c>
      <c r="B85" s="9" t="s">
        <v>94</v>
      </c>
      <c r="C85" s="9" t="s">
        <v>94</v>
      </c>
      <c r="D85" s="23"/>
      <c r="E85" s="22"/>
      <c r="F85" s="22"/>
      <c r="G85" s="11">
        <v>6000</v>
      </c>
      <c r="H85" s="12"/>
      <c r="I85" s="13">
        <f t="shared" si="2"/>
        <v>0.48113207547169834</v>
      </c>
      <c r="J85" s="14"/>
      <c r="K85" s="14">
        <f t="shared" si="3"/>
        <v>0</v>
      </c>
      <c r="L85" s="14">
        <v>2886.7924528301901</v>
      </c>
      <c r="M85" s="22"/>
      <c r="N85" s="16"/>
    </row>
    <row r="86" spans="1:14" hidden="1">
      <c r="A86" s="8">
        <v>85</v>
      </c>
      <c r="B86" s="9" t="s">
        <v>95</v>
      </c>
      <c r="C86" s="9" t="s">
        <v>95</v>
      </c>
      <c r="D86" s="10"/>
      <c r="E86" s="22"/>
      <c r="F86" s="22"/>
      <c r="G86" s="11">
        <v>700</v>
      </c>
      <c r="H86" s="12"/>
      <c r="I86" s="13">
        <f t="shared" si="2"/>
        <v>0.48113207547169856</v>
      </c>
      <c r="J86" s="14"/>
      <c r="K86" s="14">
        <f t="shared" si="3"/>
        <v>0</v>
      </c>
      <c r="L86" s="14">
        <v>336.79245283018901</v>
      </c>
      <c r="M86" s="22"/>
      <c r="N86" s="16"/>
    </row>
    <row r="87" spans="1:14" hidden="1">
      <c r="A87" s="8">
        <v>86</v>
      </c>
      <c r="B87" s="9" t="s">
        <v>96</v>
      </c>
      <c r="C87" s="9" t="s">
        <v>96</v>
      </c>
      <c r="D87" s="10"/>
      <c r="E87" s="22"/>
      <c r="F87" s="22"/>
      <c r="G87" s="11">
        <v>300</v>
      </c>
      <c r="H87" s="12"/>
      <c r="I87" s="13">
        <f t="shared" si="2"/>
        <v>40</v>
      </c>
      <c r="J87" s="14"/>
      <c r="K87" s="14">
        <f t="shared" si="3"/>
        <v>0</v>
      </c>
      <c r="L87" s="14">
        <v>12000</v>
      </c>
      <c r="M87" s="22"/>
      <c r="N87" s="16"/>
    </row>
    <row r="88" spans="1:14" hidden="1">
      <c r="A88" s="8">
        <v>87</v>
      </c>
      <c r="B88" s="9" t="s">
        <v>97</v>
      </c>
      <c r="C88" s="9" t="s">
        <v>97</v>
      </c>
      <c r="D88" s="23"/>
      <c r="E88" s="22"/>
      <c r="F88" s="22"/>
      <c r="G88" s="11">
        <v>1600</v>
      </c>
      <c r="H88" s="12"/>
      <c r="I88" s="13">
        <f t="shared" si="2"/>
        <v>15.84</v>
      </c>
      <c r="J88" s="14"/>
      <c r="K88" s="14">
        <f t="shared" si="3"/>
        <v>0</v>
      </c>
      <c r="L88" s="14">
        <v>25344</v>
      </c>
      <c r="M88" s="22"/>
      <c r="N88" s="16"/>
    </row>
    <row r="89" spans="1:14" hidden="1">
      <c r="A89" s="8">
        <v>88</v>
      </c>
      <c r="B89" s="9" t="s">
        <v>98</v>
      </c>
      <c r="C89" s="9" t="s">
        <v>98</v>
      </c>
      <c r="D89" s="23"/>
      <c r="E89" s="22"/>
      <c r="F89" s="22"/>
      <c r="G89" s="11">
        <v>600</v>
      </c>
      <c r="H89" s="12"/>
      <c r="I89" s="13">
        <f t="shared" si="2"/>
        <v>13.2</v>
      </c>
      <c r="J89" s="14"/>
      <c r="K89" s="14">
        <f t="shared" si="3"/>
        <v>0</v>
      </c>
      <c r="L89" s="14">
        <v>7920</v>
      </c>
      <c r="M89" s="22"/>
      <c r="N89" s="16"/>
    </row>
    <row r="90" spans="1:14" hidden="1">
      <c r="A90" s="8">
        <v>89</v>
      </c>
      <c r="B90" s="9" t="s">
        <v>99</v>
      </c>
      <c r="C90" s="9" t="s">
        <v>99</v>
      </c>
      <c r="D90" s="10"/>
      <c r="E90" s="22"/>
      <c r="F90" s="22"/>
      <c r="G90" s="11">
        <v>70</v>
      </c>
      <c r="H90" s="12"/>
      <c r="I90" s="13">
        <f t="shared" si="2"/>
        <v>62.8</v>
      </c>
      <c r="J90" s="14"/>
      <c r="K90" s="14">
        <f t="shared" si="3"/>
        <v>0</v>
      </c>
      <c r="L90" s="14">
        <v>4396</v>
      </c>
      <c r="M90" s="22"/>
      <c r="N90" s="16"/>
    </row>
    <row r="91" spans="1:14" hidden="1">
      <c r="A91" s="8">
        <v>90</v>
      </c>
      <c r="B91" s="9" t="s">
        <v>100</v>
      </c>
      <c r="C91" s="9" t="s">
        <v>100</v>
      </c>
      <c r="D91" s="10"/>
      <c r="E91" s="22"/>
      <c r="F91" s="22"/>
      <c r="G91" s="11">
        <v>5</v>
      </c>
      <c r="H91" s="12"/>
      <c r="I91" s="13">
        <f t="shared" si="2"/>
        <v>51.7735849056604</v>
      </c>
      <c r="J91" s="14"/>
      <c r="K91" s="14">
        <f t="shared" si="3"/>
        <v>0</v>
      </c>
      <c r="L91" s="14">
        <v>258.86792452830201</v>
      </c>
      <c r="M91" s="22"/>
      <c r="N91" s="16"/>
    </row>
    <row r="92" spans="1:14" hidden="1">
      <c r="A92" s="8">
        <v>91</v>
      </c>
      <c r="B92" s="9" t="s">
        <v>101</v>
      </c>
      <c r="C92" s="9" t="s">
        <v>101</v>
      </c>
      <c r="D92" s="10"/>
      <c r="E92" s="22"/>
      <c r="F92" s="22"/>
      <c r="G92" s="11">
        <v>100</v>
      </c>
      <c r="H92" s="12"/>
      <c r="I92" s="13">
        <f t="shared" si="2"/>
        <v>8.0299999999999994</v>
      </c>
      <c r="J92" s="14"/>
      <c r="K92" s="14">
        <f t="shared" si="3"/>
        <v>0</v>
      </c>
      <c r="L92" s="14">
        <v>803</v>
      </c>
      <c r="M92" s="22"/>
      <c r="N92" s="16"/>
    </row>
    <row r="93" spans="1:14" hidden="1">
      <c r="A93" s="8">
        <v>92</v>
      </c>
      <c r="B93" s="9" t="s">
        <v>102</v>
      </c>
      <c r="C93" s="9" t="s">
        <v>102</v>
      </c>
      <c r="D93" s="10"/>
      <c r="E93" s="22"/>
      <c r="F93" s="22"/>
      <c r="G93" s="11">
        <v>100</v>
      </c>
      <c r="H93" s="12"/>
      <c r="I93" s="13">
        <f t="shared" si="2"/>
        <v>5.1100000000000003</v>
      </c>
      <c r="J93" s="14"/>
      <c r="K93" s="14">
        <f t="shared" si="3"/>
        <v>0</v>
      </c>
      <c r="L93" s="14">
        <v>511</v>
      </c>
      <c r="M93" s="22"/>
      <c r="N93" s="16"/>
    </row>
    <row r="94" spans="1:14" hidden="1">
      <c r="A94" s="8">
        <v>93</v>
      </c>
      <c r="B94" s="9" t="s">
        <v>103</v>
      </c>
      <c r="C94" s="9" t="s">
        <v>103</v>
      </c>
      <c r="D94" s="10"/>
      <c r="E94" s="22"/>
      <c r="F94" s="22"/>
      <c r="G94" s="11">
        <v>1200</v>
      </c>
      <c r="H94" s="12"/>
      <c r="I94" s="13">
        <f t="shared" si="2"/>
        <v>2.8018867924528337</v>
      </c>
      <c r="J94" s="14"/>
      <c r="K94" s="14">
        <f t="shared" si="3"/>
        <v>0</v>
      </c>
      <c r="L94" s="14">
        <v>3362.2641509434002</v>
      </c>
      <c r="M94" s="22"/>
      <c r="N94" s="16"/>
    </row>
    <row r="95" spans="1:14" hidden="1">
      <c r="A95" s="8">
        <v>94</v>
      </c>
      <c r="B95" s="9" t="s">
        <v>104</v>
      </c>
      <c r="C95" s="9" t="s">
        <v>104</v>
      </c>
      <c r="D95" s="10"/>
      <c r="E95" s="22"/>
      <c r="F95" s="22"/>
      <c r="G95" s="11">
        <v>50</v>
      </c>
      <c r="H95" s="12"/>
      <c r="I95" s="13">
        <f t="shared" si="2"/>
        <v>1.04</v>
      </c>
      <c r="J95" s="14"/>
      <c r="K95" s="14">
        <f t="shared" si="3"/>
        <v>0</v>
      </c>
      <c r="L95" s="14">
        <v>52</v>
      </c>
      <c r="M95" s="22"/>
      <c r="N95" s="16"/>
    </row>
    <row r="96" spans="1:14" hidden="1">
      <c r="A96" s="8">
        <v>95</v>
      </c>
      <c r="B96" s="9" t="s">
        <v>105</v>
      </c>
      <c r="C96" s="9" t="s">
        <v>105</v>
      </c>
      <c r="D96" s="10"/>
      <c r="E96" s="22"/>
      <c r="F96" s="22"/>
      <c r="G96" s="11">
        <v>50</v>
      </c>
      <c r="H96" s="12"/>
      <c r="I96" s="13">
        <f t="shared" si="2"/>
        <v>1.04</v>
      </c>
      <c r="J96" s="14"/>
      <c r="K96" s="14">
        <f t="shared" si="3"/>
        <v>0</v>
      </c>
      <c r="L96" s="14">
        <v>52</v>
      </c>
      <c r="M96" s="22"/>
      <c r="N96" s="16"/>
    </row>
    <row r="97" spans="1:14" hidden="1">
      <c r="A97" s="8">
        <v>96</v>
      </c>
      <c r="B97" s="9" t="s">
        <v>106</v>
      </c>
      <c r="C97" s="9" t="s">
        <v>106</v>
      </c>
      <c r="D97" s="10"/>
      <c r="E97" s="22"/>
      <c r="F97" s="22"/>
      <c r="G97" s="11">
        <v>500</v>
      </c>
      <c r="H97" s="12"/>
      <c r="I97" s="13">
        <f t="shared" si="2"/>
        <v>1.04</v>
      </c>
      <c r="J97" s="14"/>
      <c r="K97" s="14">
        <f t="shared" si="3"/>
        <v>0</v>
      </c>
      <c r="L97" s="14">
        <v>520</v>
      </c>
      <c r="M97" s="22"/>
      <c r="N97" s="16"/>
    </row>
    <row r="98" spans="1:14" hidden="1">
      <c r="A98" s="8">
        <v>97</v>
      </c>
      <c r="B98" s="9" t="s">
        <v>107</v>
      </c>
      <c r="C98" s="9" t="s">
        <v>107</v>
      </c>
      <c r="D98" s="10"/>
      <c r="E98" s="22"/>
      <c r="F98" s="22"/>
      <c r="G98" s="11">
        <v>500</v>
      </c>
      <c r="H98" s="12"/>
      <c r="I98" s="13">
        <f t="shared" si="2"/>
        <v>1.04</v>
      </c>
      <c r="J98" s="14"/>
      <c r="K98" s="14">
        <f t="shared" si="3"/>
        <v>0</v>
      </c>
      <c r="L98" s="14">
        <v>520</v>
      </c>
      <c r="M98" s="22"/>
      <c r="N98" s="16"/>
    </row>
    <row r="99" spans="1:14" hidden="1">
      <c r="A99" s="8">
        <v>98</v>
      </c>
      <c r="B99" s="9" t="s">
        <v>108</v>
      </c>
      <c r="C99" s="9" t="s">
        <v>108</v>
      </c>
      <c r="D99" s="10"/>
      <c r="E99" s="22"/>
      <c r="F99" s="22"/>
      <c r="G99" s="11">
        <v>500</v>
      </c>
      <c r="H99" s="12"/>
      <c r="I99" s="13">
        <f t="shared" si="2"/>
        <v>1.04</v>
      </c>
      <c r="J99" s="14"/>
      <c r="K99" s="14">
        <f t="shared" si="3"/>
        <v>0</v>
      </c>
      <c r="L99" s="14">
        <v>520</v>
      </c>
      <c r="M99" s="22"/>
      <c r="N99" s="16"/>
    </row>
    <row r="100" spans="1:14" hidden="1">
      <c r="A100" s="8">
        <v>99</v>
      </c>
      <c r="B100" s="9" t="s">
        <v>109</v>
      </c>
      <c r="C100" s="9" t="s">
        <v>109</v>
      </c>
      <c r="D100" s="10"/>
      <c r="E100" s="22"/>
      <c r="F100" s="22"/>
      <c r="G100" s="11">
        <v>300</v>
      </c>
      <c r="H100" s="12"/>
      <c r="I100" s="13">
        <f t="shared" si="2"/>
        <v>1.04</v>
      </c>
      <c r="J100" s="14"/>
      <c r="K100" s="14">
        <f t="shared" si="3"/>
        <v>0</v>
      </c>
      <c r="L100" s="14">
        <v>312</v>
      </c>
      <c r="M100" s="22"/>
      <c r="N100" s="16"/>
    </row>
    <row r="101" spans="1:14" hidden="1">
      <c r="A101" s="8">
        <v>100</v>
      </c>
      <c r="B101" s="9" t="s">
        <v>110</v>
      </c>
      <c r="C101" s="9" t="s">
        <v>110</v>
      </c>
      <c r="D101" s="10"/>
      <c r="E101" s="22"/>
      <c r="F101" s="22"/>
      <c r="G101" s="11">
        <v>300</v>
      </c>
      <c r="H101" s="12"/>
      <c r="I101" s="13">
        <f t="shared" si="2"/>
        <v>0.64</v>
      </c>
      <c r="J101" s="14"/>
      <c r="K101" s="14">
        <f t="shared" si="3"/>
        <v>0</v>
      </c>
      <c r="L101" s="14">
        <v>192</v>
      </c>
      <c r="M101" s="22"/>
      <c r="N101" s="16"/>
    </row>
    <row r="102" spans="1:14" hidden="1">
      <c r="A102" s="8">
        <v>101</v>
      </c>
      <c r="B102" s="9" t="s">
        <v>111</v>
      </c>
      <c r="C102" s="9" t="s">
        <v>111</v>
      </c>
      <c r="D102" s="10"/>
      <c r="E102" s="22"/>
      <c r="F102" s="22"/>
      <c r="G102" s="11">
        <v>400</v>
      </c>
      <c r="H102" s="12"/>
      <c r="I102" s="13">
        <f t="shared" si="2"/>
        <v>0.64</v>
      </c>
      <c r="J102" s="14"/>
      <c r="K102" s="14">
        <f t="shared" si="3"/>
        <v>0</v>
      </c>
      <c r="L102" s="14">
        <v>256</v>
      </c>
      <c r="M102" s="22"/>
      <c r="N102" s="16"/>
    </row>
    <row r="103" spans="1:14" hidden="1">
      <c r="A103" s="8">
        <v>102</v>
      </c>
      <c r="B103" s="9" t="s">
        <v>112</v>
      </c>
      <c r="C103" s="9" t="s">
        <v>112</v>
      </c>
      <c r="D103" s="10"/>
      <c r="E103" s="22"/>
      <c r="F103" s="22"/>
      <c r="G103" s="11">
        <v>250</v>
      </c>
      <c r="H103" s="12"/>
      <c r="I103" s="13">
        <f t="shared" si="2"/>
        <v>0.64</v>
      </c>
      <c r="J103" s="14"/>
      <c r="K103" s="14">
        <f t="shared" si="3"/>
        <v>0</v>
      </c>
      <c r="L103" s="14">
        <v>160</v>
      </c>
      <c r="M103" s="22"/>
      <c r="N103" s="16"/>
    </row>
    <row r="104" spans="1:14" ht="30.75" customHeight="1">
      <c r="A104" s="67">
        <v>103</v>
      </c>
      <c r="B104" s="9" t="s">
        <v>113</v>
      </c>
      <c r="C104" s="133" t="s">
        <v>113</v>
      </c>
      <c r="D104" s="75" t="s">
        <v>300</v>
      </c>
      <c r="E104" s="134" t="s">
        <v>233</v>
      </c>
      <c r="F104" s="115" t="s">
        <v>236</v>
      </c>
      <c r="G104" s="71">
        <v>80000</v>
      </c>
      <c r="H104" s="72">
        <v>80000</v>
      </c>
      <c r="I104" s="73">
        <f t="shared" si="2"/>
        <v>2.5</v>
      </c>
      <c r="J104" s="76">
        <v>2.5</v>
      </c>
      <c r="K104" s="76">
        <f t="shared" si="3"/>
        <v>200000</v>
      </c>
      <c r="L104" s="76">
        <v>200000</v>
      </c>
      <c r="M104" s="94" t="s">
        <v>266</v>
      </c>
      <c r="N104" s="95" t="s">
        <v>267</v>
      </c>
    </row>
    <row r="105" spans="1:14" hidden="1">
      <c r="A105" s="8">
        <v>104</v>
      </c>
      <c r="B105" s="9" t="s">
        <v>114</v>
      </c>
      <c r="C105" s="9" t="s">
        <v>114</v>
      </c>
      <c r="D105" s="10"/>
      <c r="E105" s="22"/>
      <c r="F105" s="22"/>
      <c r="G105" s="11">
        <v>7000</v>
      </c>
      <c r="H105" s="12"/>
      <c r="I105" s="13">
        <f t="shared" si="2"/>
        <v>0.30188679245283001</v>
      </c>
      <c r="J105" s="14"/>
      <c r="K105" s="14">
        <f t="shared" si="3"/>
        <v>0</v>
      </c>
      <c r="L105" s="14">
        <v>2113.2075471698099</v>
      </c>
      <c r="M105" s="22"/>
      <c r="N105" s="16"/>
    </row>
    <row r="106" spans="1:14" hidden="1">
      <c r="A106" s="8">
        <v>105</v>
      </c>
      <c r="B106" s="9" t="s">
        <v>115</v>
      </c>
      <c r="C106" s="9" t="s">
        <v>115</v>
      </c>
      <c r="D106" s="10"/>
      <c r="E106" s="22"/>
      <c r="F106" s="22"/>
      <c r="G106" s="11">
        <v>1200000</v>
      </c>
      <c r="H106" s="12"/>
      <c r="I106" s="13">
        <f t="shared" si="2"/>
        <v>9.4339622641509177E-2</v>
      </c>
      <c r="J106" s="14"/>
      <c r="K106" s="14">
        <f t="shared" si="3"/>
        <v>0</v>
      </c>
      <c r="L106" s="14">
        <v>113207.54716981101</v>
      </c>
      <c r="M106" s="22"/>
      <c r="N106" s="16"/>
    </row>
    <row r="107" spans="1:14" hidden="1">
      <c r="A107" s="8">
        <v>106</v>
      </c>
      <c r="B107" s="9" t="s">
        <v>116</v>
      </c>
      <c r="C107" s="9" t="s">
        <v>116</v>
      </c>
      <c r="D107" s="10"/>
      <c r="E107" s="22"/>
      <c r="F107" s="22"/>
      <c r="G107" s="11">
        <v>25000</v>
      </c>
      <c r="H107" s="12"/>
      <c r="I107" s="13">
        <f t="shared" si="2"/>
        <v>0.16</v>
      </c>
      <c r="J107" s="14"/>
      <c r="K107" s="14">
        <f t="shared" si="3"/>
        <v>0</v>
      </c>
      <c r="L107" s="14">
        <v>4000</v>
      </c>
      <c r="M107" s="22"/>
      <c r="N107" s="16"/>
    </row>
    <row r="108" spans="1:14" hidden="1">
      <c r="A108" s="8">
        <v>107</v>
      </c>
      <c r="B108" s="9" t="s">
        <v>117</v>
      </c>
      <c r="C108" s="9" t="s">
        <v>117</v>
      </c>
      <c r="D108" s="10"/>
      <c r="E108" s="22"/>
      <c r="F108" s="22"/>
      <c r="G108" s="11">
        <v>50</v>
      </c>
      <c r="H108" s="12"/>
      <c r="I108" s="13">
        <f t="shared" si="2"/>
        <v>22.02</v>
      </c>
      <c r="J108" s="14"/>
      <c r="K108" s="14">
        <f t="shared" si="3"/>
        <v>0</v>
      </c>
      <c r="L108" s="14">
        <v>1101</v>
      </c>
      <c r="M108" s="22"/>
      <c r="N108" s="16"/>
    </row>
    <row r="109" spans="1:14" hidden="1">
      <c r="A109" s="8">
        <v>108</v>
      </c>
      <c r="B109" s="9" t="s">
        <v>118</v>
      </c>
      <c r="C109" s="9" t="s">
        <v>118</v>
      </c>
      <c r="D109" s="10"/>
      <c r="E109" s="22"/>
      <c r="F109" s="22"/>
      <c r="G109" s="11">
        <v>300</v>
      </c>
      <c r="H109" s="12"/>
      <c r="I109" s="13">
        <f t="shared" si="2"/>
        <v>9.6</v>
      </c>
      <c r="J109" s="14"/>
      <c r="K109" s="14">
        <f t="shared" si="3"/>
        <v>0</v>
      </c>
      <c r="L109" s="14">
        <v>2880</v>
      </c>
      <c r="M109" s="22"/>
      <c r="N109" s="16"/>
    </row>
    <row r="110" spans="1:14" hidden="1">
      <c r="A110" s="8">
        <v>109</v>
      </c>
      <c r="B110" s="9" t="s">
        <v>119</v>
      </c>
      <c r="C110" s="9" t="s">
        <v>119</v>
      </c>
      <c r="D110" s="10"/>
      <c r="E110" s="22"/>
      <c r="F110" s="22"/>
      <c r="G110" s="11">
        <v>500</v>
      </c>
      <c r="H110" s="12"/>
      <c r="I110" s="13">
        <f t="shared" si="2"/>
        <v>9.6</v>
      </c>
      <c r="J110" s="14"/>
      <c r="K110" s="14">
        <f t="shared" si="3"/>
        <v>0</v>
      </c>
      <c r="L110" s="14">
        <v>4800</v>
      </c>
      <c r="M110" s="22"/>
      <c r="N110" s="16"/>
    </row>
    <row r="111" spans="1:14" hidden="1">
      <c r="A111" s="8">
        <v>110</v>
      </c>
      <c r="B111" s="9" t="s">
        <v>120</v>
      </c>
      <c r="C111" s="9" t="s">
        <v>120</v>
      </c>
      <c r="D111" s="10"/>
      <c r="E111" s="22"/>
      <c r="F111" s="22"/>
      <c r="G111" s="11">
        <v>400</v>
      </c>
      <c r="H111" s="12"/>
      <c r="I111" s="13">
        <f t="shared" si="2"/>
        <v>9.6</v>
      </c>
      <c r="J111" s="14"/>
      <c r="K111" s="14">
        <f t="shared" si="3"/>
        <v>0</v>
      </c>
      <c r="L111" s="14">
        <v>3840</v>
      </c>
      <c r="M111" s="22"/>
      <c r="N111" s="16"/>
    </row>
    <row r="112" spans="1:14" hidden="1">
      <c r="A112" s="8">
        <v>111</v>
      </c>
      <c r="B112" s="9" t="s">
        <v>121</v>
      </c>
      <c r="C112" s="9" t="s">
        <v>121</v>
      </c>
      <c r="D112" s="10"/>
      <c r="E112" s="22"/>
      <c r="F112" s="22"/>
      <c r="G112" s="11">
        <v>450</v>
      </c>
      <c r="H112" s="12"/>
      <c r="I112" s="13">
        <f t="shared" si="2"/>
        <v>9.6</v>
      </c>
      <c r="J112" s="14"/>
      <c r="K112" s="14">
        <f t="shared" si="3"/>
        <v>0</v>
      </c>
      <c r="L112" s="14">
        <v>4320</v>
      </c>
      <c r="M112" s="22"/>
      <c r="N112" s="16"/>
    </row>
    <row r="113" spans="1:14" hidden="1">
      <c r="A113" s="8">
        <v>112</v>
      </c>
      <c r="B113" s="9" t="s">
        <v>122</v>
      </c>
      <c r="C113" s="9" t="s">
        <v>122</v>
      </c>
      <c r="D113" s="10"/>
      <c r="E113" s="22"/>
      <c r="F113" s="22"/>
      <c r="G113" s="11">
        <v>300</v>
      </c>
      <c r="H113" s="12"/>
      <c r="I113" s="13">
        <f t="shared" si="2"/>
        <v>9.6</v>
      </c>
      <c r="J113" s="14"/>
      <c r="K113" s="14">
        <f t="shared" si="3"/>
        <v>0</v>
      </c>
      <c r="L113" s="14">
        <v>2880</v>
      </c>
      <c r="M113" s="22"/>
      <c r="N113" s="16"/>
    </row>
    <row r="114" spans="1:14" hidden="1">
      <c r="A114" s="8">
        <v>113</v>
      </c>
      <c r="B114" s="9" t="s">
        <v>123</v>
      </c>
      <c r="C114" s="9" t="s">
        <v>123</v>
      </c>
      <c r="D114" s="10"/>
      <c r="E114" s="22"/>
      <c r="F114" s="22"/>
      <c r="G114" s="11">
        <v>300</v>
      </c>
      <c r="H114" s="12"/>
      <c r="I114" s="13">
        <f t="shared" si="2"/>
        <v>9.6</v>
      </c>
      <c r="J114" s="14"/>
      <c r="K114" s="14">
        <f t="shared" si="3"/>
        <v>0</v>
      </c>
      <c r="L114" s="14">
        <v>2880</v>
      </c>
      <c r="M114" s="22"/>
      <c r="N114" s="16"/>
    </row>
    <row r="115" spans="1:14" hidden="1">
      <c r="A115" s="8">
        <v>114</v>
      </c>
      <c r="B115" s="9" t="s">
        <v>124</v>
      </c>
      <c r="C115" s="9" t="s">
        <v>124</v>
      </c>
      <c r="D115" s="10"/>
      <c r="E115" s="22"/>
      <c r="F115" s="22"/>
      <c r="G115" s="11">
        <v>300</v>
      </c>
      <c r="H115" s="12"/>
      <c r="I115" s="13">
        <f t="shared" si="2"/>
        <v>9.6</v>
      </c>
      <c r="J115" s="14"/>
      <c r="K115" s="14">
        <f t="shared" si="3"/>
        <v>0</v>
      </c>
      <c r="L115" s="14">
        <v>2880</v>
      </c>
      <c r="M115" s="22"/>
      <c r="N115" s="16"/>
    </row>
    <row r="116" spans="1:14" hidden="1">
      <c r="A116" s="8">
        <v>115</v>
      </c>
      <c r="B116" s="9" t="s">
        <v>125</v>
      </c>
      <c r="C116" s="9" t="s">
        <v>125</v>
      </c>
      <c r="D116" s="10"/>
      <c r="E116" s="22"/>
      <c r="F116" s="22"/>
      <c r="G116" s="11">
        <v>200</v>
      </c>
      <c r="H116" s="12"/>
      <c r="I116" s="13">
        <f t="shared" si="2"/>
        <v>9.6</v>
      </c>
      <c r="J116" s="14"/>
      <c r="K116" s="14">
        <f t="shared" si="3"/>
        <v>0</v>
      </c>
      <c r="L116" s="14">
        <v>1920</v>
      </c>
      <c r="M116" s="22"/>
      <c r="N116" s="16"/>
    </row>
    <row r="117" spans="1:14" hidden="1">
      <c r="A117" s="8">
        <v>116</v>
      </c>
      <c r="B117" s="9" t="s">
        <v>126</v>
      </c>
      <c r="C117" s="9" t="s">
        <v>126</v>
      </c>
      <c r="D117" s="10"/>
      <c r="E117" s="22"/>
      <c r="F117" s="22"/>
      <c r="G117" s="11">
        <v>1500</v>
      </c>
      <c r="H117" s="12"/>
      <c r="I117" s="13">
        <f t="shared" si="2"/>
        <v>0.8</v>
      </c>
      <c r="J117" s="14"/>
      <c r="K117" s="14">
        <f t="shared" si="3"/>
        <v>0</v>
      </c>
      <c r="L117" s="14">
        <v>1200</v>
      </c>
      <c r="M117" s="22"/>
      <c r="N117" s="16"/>
    </row>
    <row r="118" spans="1:14" hidden="1">
      <c r="A118" s="8">
        <v>117</v>
      </c>
      <c r="B118" s="9" t="s">
        <v>127</v>
      </c>
      <c r="C118" s="9" t="s">
        <v>127</v>
      </c>
      <c r="D118" s="10"/>
      <c r="E118" s="22"/>
      <c r="F118" s="22"/>
      <c r="G118" s="11">
        <v>1000</v>
      </c>
      <c r="H118" s="12"/>
      <c r="I118" s="13">
        <f t="shared" si="2"/>
        <v>0.8</v>
      </c>
      <c r="J118" s="14"/>
      <c r="K118" s="14">
        <f t="shared" si="3"/>
        <v>0</v>
      </c>
      <c r="L118" s="14">
        <v>800</v>
      </c>
      <c r="M118" s="22"/>
      <c r="N118" s="16"/>
    </row>
    <row r="119" spans="1:14" hidden="1">
      <c r="A119" s="8">
        <v>118</v>
      </c>
      <c r="B119" s="9" t="s">
        <v>128</v>
      </c>
      <c r="C119" s="9" t="s">
        <v>128</v>
      </c>
      <c r="D119" s="10"/>
      <c r="E119" s="22"/>
      <c r="F119" s="22"/>
      <c r="G119" s="11">
        <v>3000</v>
      </c>
      <c r="H119" s="12"/>
      <c r="I119" s="13">
        <f t="shared" si="2"/>
        <v>0.8</v>
      </c>
      <c r="J119" s="14"/>
      <c r="K119" s="14">
        <f t="shared" si="3"/>
        <v>0</v>
      </c>
      <c r="L119" s="14">
        <v>2400</v>
      </c>
      <c r="M119" s="22"/>
      <c r="N119" s="16"/>
    </row>
    <row r="120" spans="1:14" hidden="1">
      <c r="A120" s="8">
        <v>119</v>
      </c>
      <c r="B120" s="9" t="s">
        <v>129</v>
      </c>
      <c r="C120" s="9" t="s">
        <v>129</v>
      </c>
      <c r="D120" s="10"/>
      <c r="E120" s="22"/>
      <c r="F120" s="22"/>
      <c r="G120" s="11">
        <v>3000</v>
      </c>
      <c r="H120" s="12"/>
      <c r="I120" s="13">
        <f t="shared" si="2"/>
        <v>0.8</v>
      </c>
      <c r="J120" s="14"/>
      <c r="K120" s="14">
        <f t="shared" si="3"/>
        <v>0</v>
      </c>
      <c r="L120" s="14">
        <v>2400</v>
      </c>
      <c r="M120" s="22"/>
      <c r="N120" s="16"/>
    </row>
    <row r="121" spans="1:14" hidden="1">
      <c r="A121" s="8">
        <v>120</v>
      </c>
      <c r="B121" s="9" t="s">
        <v>130</v>
      </c>
      <c r="C121" s="9" t="s">
        <v>130</v>
      </c>
      <c r="D121" s="10"/>
      <c r="E121" s="22"/>
      <c r="F121" s="22"/>
      <c r="G121" s="11">
        <v>3000</v>
      </c>
      <c r="H121" s="12"/>
      <c r="I121" s="13">
        <f t="shared" si="2"/>
        <v>0.8</v>
      </c>
      <c r="J121" s="14"/>
      <c r="K121" s="14">
        <f t="shared" si="3"/>
        <v>0</v>
      </c>
      <c r="L121" s="14">
        <v>2400</v>
      </c>
      <c r="M121" s="22"/>
      <c r="N121" s="16"/>
    </row>
    <row r="122" spans="1:14" hidden="1">
      <c r="A122" s="8">
        <v>121</v>
      </c>
      <c r="B122" s="9" t="s">
        <v>131</v>
      </c>
      <c r="C122" s="9" t="s">
        <v>131</v>
      </c>
      <c r="D122" s="10"/>
      <c r="E122" s="22"/>
      <c r="F122" s="22"/>
      <c r="G122" s="11">
        <v>1000</v>
      </c>
      <c r="H122" s="12"/>
      <c r="I122" s="13">
        <f t="shared" si="2"/>
        <v>1.22</v>
      </c>
      <c r="J122" s="14"/>
      <c r="K122" s="14">
        <f t="shared" si="3"/>
        <v>0</v>
      </c>
      <c r="L122" s="14">
        <v>1220</v>
      </c>
      <c r="M122" s="22"/>
      <c r="N122" s="16"/>
    </row>
    <row r="123" spans="1:14" hidden="1">
      <c r="A123" s="8">
        <v>122</v>
      </c>
      <c r="B123" s="9" t="s">
        <v>132</v>
      </c>
      <c r="C123" s="9" t="s">
        <v>132</v>
      </c>
      <c r="D123" s="10"/>
      <c r="E123" s="22"/>
      <c r="F123" s="22"/>
      <c r="G123" s="11">
        <v>200</v>
      </c>
      <c r="H123" s="12"/>
      <c r="I123" s="13">
        <f t="shared" si="2"/>
        <v>1.22</v>
      </c>
      <c r="J123" s="14"/>
      <c r="K123" s="14">
        <f t="shared" si="3"/>
        <v>0</v>
      </c>
      <c r="L123" s="14">
        <v>244</v>
      </c>
      <c r="M123" s="22"/>
      <c r="N123" s="16"/>
    </row>
    <row r="124" spans="1:14" hidden="1">
      <c r="A124" s="8">
        <v>123</v>
      </c>
      <c r="B124" s="9" t="s">
        <v>133</v>
      </c>
      <c r="C124" s="9" t="s">
        <v>133</v>
      </c>
      <c r="D124" s="10"/>
      <c r="E124" s="22"/>
      <c r="F124" s="22"/>
      <c r="G124" s="11">
        <v>10000</v>
      </c>
      <c r="H124" s="12"/>
      <c r="I124" s="13">
        <f t="shared" si="2"/>
        <v>0.48</v>
      </c>
      <c r="J124" s="14"/>
      <c r="K124" s="14">
        <f t="shared" si="3"/>
        <v>0</v>
      </c>
      <c r="L124" s="14">
        <v>4800</v>
      </c>
      <c r="M124" s="22"/>
      <c r="N124" s="16"/>
    </row>
    <row r="125" spans="1:14" hidden="1">
      <c r="A125" s="8">
        <v>124</v>
      </c>
      <c r="B125" s="9" t="s">
        <v>134</v>
      </c>
      <c r="C125" s="9" t="s">
        <v>134</v>
      </c>
      <c r="D125" s="10"/>
      <c r="E125" s="22"/>
      <c r="F125" s="22"/>
      <c r="G125" s="11">
        <v>15000</v>
      </c>
      <c r="H125" s="12"/>
      <c r="I125" s="13">
        <f t="shared" si="2"/>
        <v>0.48</v>
      </c>
      <c r="J125" s="14"/>
      <c r="K125" s="14">
        <f t="shared" si="3"/>
        <v>0</v>
      </c>
      <c r="L125" s="14">
        <v>7200</v>
      </c>
      <c r="M125" s="22"/>
      <c r="N125" s="16"/>
    </row>
    <row r="126" spans="1:14" hidden="1">
      <c r="A126" s="8">
        <v>125</v>
      </c>
      <c r="B126" s="9" t="s">
        <v>135</v>
      </c>
      <c r="C126" s="9" t="s">
        <v>135</v>
      </c>
      <c r="D126" s="10"/>
      <c r="E126" s="22"/>
      <c r="F126" s="22"/>
      <c r="G126" s="11">
        <v>15000</v>
      </c>
      <c r="H126" s="12"/>
      <c r="I126" s="13">
        <f t="shared" si="2"/>
        <v>0.48</v>
      </c>
      <c r="J126" s="14"/>
      <c r="K126" s="14">
        <f t="shared" si="3"/>
        <v>0</v>
      </c>
      <c r="L126" s="14">
        <v>7200</v>
      </c>
      <c r="M126" s="22"/>
      <c r="N126" s="16"/>
    </row>
    <row r="127" spans="1:14">
      <c r="A127" s="67">
        <v>126</v>
      </c>
      <c r="B127" s="63" t="s">
        <v>136</v>
      </c>
      <c r="C127" s="68" t="s">
        <v>136</v>
      </c>
      <c r="D127" s="79" t="s">
        <v>226</v>
      </c>
      <c r="E127" s="79" t="s">
        <v>225</v>
      </c>
      <c r="F127" s="116" t="s">
        <v>284</v>
      </c>
      <c r="G127" s="71">
        <v>20</v>
      </c>
      <c r="H127" s="72">
        <v>20</v>
      </c>
      <c r="I127" s="73">
        <f t="shared" si="2"/>
        <v>9</v>
      </c>
      <c r="J127" s="132">
        <v>9</v>
      </c>
      <c r="K127" s="76">
        <f t="shared" si="3"/>
        <v>180</v>
      </c>
      <c r="L127" s="76">
        <v>180</v>
      </c>
      <c r="M127" s="94" t="s">
        <v>266</v>
      </c>
      <c r="N127" s="95" t="s">
        <v>267</v>
      </c>
    </row>
    <row r="128" spans="1:14">
      <c r="A128" s="67">
        <v>127</v>
      </c>
      <c r="B128" s="63" t="s">
        <v>137</v>
      </c>
      <c r="C128" s="68" t="s">
        <v>137</v>
      </c>
      <c r="D128" s="79" t="s">
        <v>227</v>
      </c>
      <c r="E128" s="79" t="s">
        <v>225</v>
      </c>
      <c r="F128" s="116" t="s">
        <v>284</v>
      </c>
      <c r="G128" s="71">
        <v>20</v>
      </c>
      <c r="H128" s="72">
        <v>20</v>
      </c>
      <c r="I128" s="73">
        <f t="shared" si="2"/>
        <v>9</v>
      </c>
      <c r="J128" s="132">
        <v>9</v>
      </c>
      <c r="K128" s="76">
        <f t="shared" si="3"/>
        <v>180</v>
      </c>
      <c r="L128" s="76">
        <v>180</v>
      </c>
      <c r="M128" s="94" t="s">
        <v>266</v>
      </c>
      <c r="N128" s="95" t="s">
        <v>267</v>
      </c>
    </row>
    <row r="129" spans="1:14" hidden="1">
      <c r="A129" s="8">
        <v>128</v>
      </c>
      <c r="B129" s="9" t="s">
        <v>138</v>
      </c>
      <c r="C129" s="9" t="s">
        <v>138</v>
      </c>
      <c r="D129" s="10"/>
      <c r="E129" s="22"/>
      <c r="F129" s="22"/>
      <c r="G129" s="11">
        <v>1400000</v>
      </c>
      <c r="H129" s="12"/>
      <c r="I129" s="13">
        <f t="shared" si="2"/>
        <v>2.8301886792452855E-2</v>
      </c>
      <c r="J129" s="14"/>
      <c r="K129" s="14">
        <f t="shared" si="3"/>
        <v>0</v>
      </c>
      <c r="L129" s="14">
        <v>39622.641509433997</v>
      </c>
      <c r="M129" s="22"/>
      <c r="N129" s="16"/>
    </row>
    <row r="130" spans="1:14" hidden="1">
      <c r="A130" s="8">
        <v>129</v>
      </c>
      <c r="B130" s="9" t="s">
        <v>139</v>
      </c>
      <c r="C130" s="9" t="s">
        <v>139</v>
      </c>
      <c r="D130" s="10"/>
      <c r="E130" s="22"/>
      <c r="F130" s="22"/>
      <c r="G130" s="11">
        <v>700000</v>
      </c>
      <c r="H130" s="12"/>
      <c r="I130" s="13">
        <f t="shared" si="2"/>
        <v>4.4339622641509431E-2</v>
      </c>
      <c r="J130" s="14"/>
      <c r="K130" s="14">
        <f t="shared" si="3"/>
        <v>0</v>
      </c>
      <c r="L130" s="14">
        <v>31037.7358490566</v>
      </c>
      <c r="M130" s="22"/>
      <c r="N130" s="16"/>
    </row>
    <row r="131" spans="1:14" hidden="1">
      <c r="A131" s="8">
        <v>130</v>
      </c>
      <c r="B131" s="9" t="s">
        <v>140</v>
      </c>
      <c r="C131" s="9" t="s">
        <v>140</v>
      </c>
      <c r="D131" s="10"/>
      <c r="E131" s="22"/>
      <c r="F131" s="22"/>
      <c r="G131" s="11">
        <v>500000</v>
      </c>
      <c r="H131" s="12"/>
      <c r="I131" s="13">
        <f t="shared" ref="I131:I194" si="4">L131/G131</f>
        <v>1.6509433962264161E-2</v>
      </c>
      <c r="J131" s="14"/>
      <c r="K131" s="14">
        <f t="shared" ref="K131:K194" si="5">J131*H131</f>
        <v>0</v>
      </c>
      <c r="L131" s="14">
        <v>8254.71698113208</v>
      </c>
      <c r="M131" s="22"/>
      <c r="N131" s="16"/>
    </row>
    <row r="132" spans="1:14" hidden="1">
      <c r="A132" s="8">
        <v>131</v>
      </c>
      <c r="B132" s="9" t="s">
        <v>141</v>
      </c>
      <c r="C132" s="9" t="s">
        <v>141</v>
      </c>
      <c r="D132" s="10"/>
      <c r="E132" s="22"/>
      <c r="F132" s="22"/>
      <c r="G132" s="11">
        <v>30000</v>
      </c>
      <c r="H132" s="12"/>
      <c r="I132" s="13">
        <f t="shared" si="4"/>
        <v>0.11</v>
      </c>
      <c r="J132" s="14"/>
      <c r="K132" s="14">
        <f t="shared" si="5"/>
        <v>0</v>
      </c>
      <c r="L132" s="14">
        <v>3300</v>
      </c>
      <c r="M132" s="22"/>
      <c r="N132" s="16"/>
    </row>
    <row r="133" spans="1:14" hidden="1">
      <c r="A133" s="8">
        <v>132</v>
      </c>
      <c r="B133" s="9" t="s">
        <v>142</v>
      </c>
      <c r="C133" s="9" t="s">
        <v>142</v>
      </c>
      <c r="D133" s="10"/>
      <c r="E133" s="22"/>
      <c r="F133" s="22"/>
      <c r="G133" s="11">
        <v>1400000</v>
      </c>
      <c r="H133" s="12"/>
      <c r="I133" s="13">
        <f t="shared" si="4"/>
        <v>1.6981132075471712E-2</v>
      </c>
      <c r="J133" s="14"/>
      <c r="K133" s="14">
        <f t="shared" si="5"/>
        <v>0</v>
      </c>
      <c r="L133" s="14">
        <v>23773.584905660398</v>
      </c>
      <c r="M133" s="22"/>
      <c r="N133" s="16"/>
    </row>
    <row r="134" spans="1:14" hidden="1">
      <c r="A134" s="8">
        <v>133</v>
      </c>
      <c r="B134" s="9" t="s">
        <v>143</v>
      </c>
      <c r="C134" s="9" t="s">
        <v>143</v>
      </c>
      <c r="D134" s="10"/>
      <c r="E134" s="22"/>
      <c r="F134" s="22"/>
      <c r="G134" s="11">
        <v>30000</v>
      </c>
      <c r="H134" s="12"/>
      <c r="I134" s="13">
        <f t="shared" si="4"/>
        <v>2.6509433962264167E-2</v>
      </c>
      <c r="J134" s="14"/>
      <c r="K134" s="14">
        <f t="shared" si="5"/>
        <v>0</v>
      </c>
      <c r="L134" s="14">
        <v>795.28301886792497</v>
      </c>
      <c r="M134" s="22"/>
      <c r="N134" s="16"/>
    </row>
    <row r="135" spans="1:14" hidden="1">
      <c r="A135" s="8">
        <v>134</v>
      </c>
      <c r="B135" s="9" t="s">
        <v>144</v>
      </c>
      <c r="C135" s="9" t="s">
        <v>144</v>
      </c>
      <c r="D135" s="10"/>
      <c r="E135" s="22"/>
      <c r="F135" s="22"/>
      <c r="G135" s="11">
        <v>200</v>
      </c>
      <c r="H135" s="12"/>
      <c r="I135" s="13">
        <f t="shared" si="4"/>
        <v>1.1415094339622649</v>
      </c>
      <c r="J135" s="14"/>
      <c r="K135" s="14">
        <f t="shared" si="5"/>
        <v>0</v>
      </c>
      <c r="L135" s="14">
        <v>228.30188679245299</v>
      </c>
      <c r="M135" s="22"/>
      <c r="N135" s="16"/>
    </row>
    <row r="136" spans="1:14" hidden="1">
      <c r="A136" s="8">
        <v>135</v>
      </c>
      <c r="B136" s="9" t="s">
        <v>145</v>
      </c>
      <c r="C136" s="9" t="s">
        <v>145</v>
      </c>
      <c r="D136" s="10"/>
      <c r="E136" s="22"/>
      <c r="F136" s="22"/>
      <c r="G136" s="11">
        <v>8000</v>
      </c>
      <c r="H136" s="12"/>
      <c r="I136" s="13">
        <f t="shared" si="4"/>
        <v>0.92</v>
      </c>
      <c r="J136" s="14"/>
      <c r="K136" s="14">
        <f t="shared" si="5"/>
        <v>0</v>
      </c>
      <c r="L136" s="14">
        <v>7360</v>
      </c>
      <c r="M136" s="22"/>
      <c r="N136" s="16"/>
    </row>
    <row r="137" spans="1:14" hidden="1">
      <c r="A137" s="8">
        <v>136</v>
      </c>
      <c r="B137" s="9" t="s">
        <v>146</v>
      </c>
      <c r="C137" s="9" t="s">
        <v>146</v>
      </c>
      <c r="D137" s="10"/>
      <c r="E137" s="22"/>
      <c r="F137" s="22"/>
      <c r="G137" s="11">
        <v>2000</v>
      </c>
      <c r="H137" s="12"/>
      <c r="I137" s="13">
        <f t="shared" si="4"/>
        <v>1.76</v>
      </c>
      <c r="J137" s="14"/>
      <c r="K137" s="14">
        <f t="shared" si="5"/>
        <v>0</v>
      </c>
      <c r="L137" s="14">
        <v>3520</v>
      </c>
      <c r="M137" s="22"/>
      <c r="N137" s="16"/>
    </row>
    <row r="138" spans="1:14" hidden="1">
      <c r="A138" s="8">
        <v>137</v>
      </c>
      <c r="B138" s="9" t="s">
        <v>147</v>
      </c>
      <c r="C138" s="9" t="s">
        <v>147</v>
      </c>
      <c r="D138" s="10"/>
      <c r="E138" s="22"/>
      <c r="F138" s="22"/>
      <c r="G138" s="11">
        <v>100</v>
      </c>
      <c r="H138" s="12"/>
      <c r="I138" s="13">
        <f t="shared" si="4"/>
        <v>1.2830188679245298</v>
      </c>
      <c r="J138" s="14"/>
      <c r="K138" s="14">
        <f t="shared" si="5"/>
        <v>0</v>
      </c>
      <c r="L138" s="14">
        <v>128.30188679245299</v>
      </c>
      <c r="M138" s="22"/>
      <c r="N138" s="16"/>
    </row>
    <row r="139" spans="1:14" hidden="1">
      <c r="A139" s="24">
        <v>138</v>
      </c>
      <c r="B139" s="25" t="s">
        <v>148</v>
      </c>
      <c r="C139" s="25" t="s">
        <v>148</v>
      </c>
      <c r="D139" s="10"/>
      <c r="E139" s="22"/>
      <c r="F139" s="22"/>
      <c r="G139" s="26">
        <v>100</v>
      </c>
      <c r="H139" s="12"/>
      <c r="I139" s="13">
        <f t="shared" si="4"/>
        <v>1.2830188679245298</v>
      </c>
      <c r="J139" s="27"/>
      <c r="K139" s="14">
        <f t="shared" si="5"/>
        <v>0</v>
      </c>
      <c r="L139" s="27">
        <v>128.30188679245299</v>
      </c>
      <c r="M139" s="22"/>
      <c r="N139" s="16"/>
    </row>
    <row r="140" spans="1:14" hidden="1">
      <c r="A140" s="8">
        <v>139</v>
      </c>
      <c r="B140" s="9" t="s">
        <v>149</v>
      </c>
      <c r="C140" s="9" t="s">
        <v>149</v>
      </c>
      <c r="D140" s="10"/>
      <c r="E140" s="22"/>
      <c r="F140" s="22"/>
      <c r="G140" s="11">
        <v>100</v>
      </c>
      <c r="H140" s="12"/>
      <c r="I140" s="13">
        <f t="shared" si="4"/>
        <v>1.2830188679245298</v>
      </c>
      <c r="J140" s="14"/>
      <c r="K140" s="14">
        <f t="shared" si="5"/>
        <v>0</v>
      </c>
      <c r="L140" s="14">
        <v>128.30188679245299</v>
      </c>
      <c r="M140" s="22"/>
      <c r="N140" s="16"/>
    </row>
    <row r="141" spans="1:14" hidden="1">
      <c r="A141" s="8">
        <v>140</v>
      </c>
      <c r="B141" s="9" t="s">
        <v>150</v>
      </c>
      <c r="C141" s="9" t="s">
        <v>150</v>
      </c>
      <c r="D141" s="10"/>
      <c r="E141" s="22"/>
      <c r="F141" s="22"/>
      <c r="G141" s="11">
        <v>1000</v>
      </c>
      <c r="H141" s="12"/>
      <c r="I141" s="13">
        <f t="shared" si="4"/>
        <v>0.45</v>
      </c>
      <c r="J141" s="14"/>
      <c r="K141" s="14">
        <f t="shared" si="5"/>
        <v>0</v>
      </c>
      <c r="L141" s="14">
        <v>450</v>
      </c>
      <c r="M141" s="22"/>
      <c r="N141" s="16"/>
    </row>
    <row r="142" spans="1:14" hidden="1">
      <c r="A142" s="8">
        <v>141</v>
      </c>
      <c r="B142" s="9" t="s">
        <v>151</v>
      </c>
      <c r="C142" s="9" t="s">
        <v>151</v>
      </c>
      <c r="D142" s="10"/>
      <c r="E142" s="22"/>
      <c r="F142" s="22"/>
      <c r="G142" s="11">
        <v>700</v>
      </c>
      <c r="H142" s="12"/>
      <c r="I142" s="13">
        <f t="shared" si="4"/>
        <v>0.45</v>
      </c>
      <c r="J142" s="14"/>
      <c r="K142" s="14">
        <f t="shared" si="5"/>
        <v>0</v>
      </c>
      <c r="L142" s="14">
        <v>315</v>
      </c>
      <c r="M142" s="22"/>
      <c r="N142" s="16"/>
    </row>
    <row r="143" spans="1:14" hidden="1">
      <c r="A143" s="8">
        <v>142</v>
      </c>
      <c r="B143" s="9" t="s">
        <v>152</v>
      </c>
      <c r="C143" s="9" t="s">
        <v>152</v>
      </c>
      <c r="D143" s="10"/>
      <c r="E143" s="22"/>
      <c r="F143" s="22"/>
      <c r="G143" s="11">
        <v>800</v>
      </c>
      <c r="H143" s="12"/>
      <c r="I143" s="13">
        <f t="shared" si="4"/>
        <v>0.45</v>
      </c>
      <c r="J143" s="14"/>
      <c r="K143" s="14">
        <f t="shared" si="5"/>
        <v>0</v>
      </c>
      <c r="L143" s="14">
        <v>360</v>
      </c>
      <c r="M143" s="22"/>
      <c r="N143" s="16"/>
    </row>
    <row r="144" spans="1:14" hidden="1">
      <c r="A144" s="8">
        <v>143</v>
      </c>
      <c r="B144" s="9" t="s">
        <v>153</v>
      </c>
      <c r="C144" s="9" t="s">
        <v>153</v>
      </c>
      <c r="D144" s="10"/>
      <c r="E144" s="22"/>
      <c r="F144" s="22"/>
      <c r="G144" s="11">
        <v>800</v>
      </c>
      <c r="H144" s="12"/>
      <c r="I144" s="13">
        <f t="shared" si="4"/>
        <v>0.45</v>
      </c>
      <c r="J144" s="14"/>
      <c r="K144" s="14">
        <f t="shared" si="5"/>
        <v>0</v>
      </c>
      <c r="L144" s="14">
        <v>360</v>
      </c>
      <c r="M144" s="22"/>
      <c r="N144" s="16"/>
    </row>
    <row r="145" spans="1:14" hidden="1">
      <c r="A145" s="8">
        <v>144</v>
      </c>
      <c r="B145" s="9" t="s">
        <v>154</v>
      </c>
      <c r="C145" s="9" t="s">
        <v>154</v>
      </c>
      <c r="D145" s="10"/>
      <c r="E145" s="22"/>
      <c r="F145" s="22"/>
      <c r="G145" s="11">
        <v>300000</v>
      </c>
      <c r="H145" s="12"/>
      <c r="I145" s="13">
        <f t="shared" si="4"/>
        <v>0.14150943396226431</v>
      </c>
      <c r="J145" s="14"/>
      <c r="K145" s="14">
        <f t="shared" si="5"/>
        <v>0</v>
      </c>
      <c r="L145" s="14">
        <v>42452.830188679298</v>
      </c>
      <c r="M145" s="22"/>
      <c r="N145" s="16"/>
    </row>
    <row r="146" spans="1:14">
      <c r="A146" s="67">
        <v>145</v>
      </c>
      <c r="B146" s="62" t="s">
        <v>155</v>
      </c>
      <c r="C146" s="68" t="s">
        <v>155</v>
      </c>
      <c r="D146" s="77" t="s">
        <v>285</v>
      </c>
      <c r="E146" s="78" t="s">
        <v>225</v>
      </c>
      <c r="F146" s="115" t="s">
        <v>236</v>
      </c>
      <c r="G146" s="71">
        <v>100</v>
      </c>
      <c r="H146" s="72">
        <v>100</v>
      </c>
      <c r="I146" s="73">
        <f t="shared" si="4"/>
        <v>12.44</v>
      </c>
      <c r="J146" s="132">
        <v>12.44</v>
      </c>
      <c r="K146" s="76">
        <f t="shared" si="5"/>
        <v>1244</v>
      </c>
      <c r="L146" s="76">
        <v>1244</v>
      </c>
      <c r="M146" s="94" t="s">
        <v>266</v>
      </c>
      <c r="N146" s="95" t="s">
        <v>267</v>
      </c>
    </row>
    <row r="147" spans="1:14">
      <c r="A147" s="67">
        <v>146</v>
      </c>
      <c r="B147" s="62" t="s">
        <v>156</v>
      </c>
      <c r="C147" s="68" t="s">
        <v>156</v>
      </c>
      <c r="D147" s="77" t="s">
        <v>286</v>
      </c>
      <c r="E147" s="78" t="s">
        <v>225</v>
      </c>
      <c r="F147" s="115" t="s">
        <v>236</v>
      </c>
      <c r="G147" s="71">
        <v>1000</v>
      </c>
      <c r="H147" s="72">
        <v>1000</v>
      </c>
      <c r="I147" s="73">
        <f t="shared" si="4"/>
        <v>12.44</v>
      </c>
      <c r="J147" s="132">
        <v>12.44</v>
      </c>
      <c r="K147" s="76">
        <f t="shared" si="5"/>
        <v>12440</v>
      </c>
      <c r="L147" s="76">
        <v>12440</v>
      </c>
      <c r="M147" s="94" t="s">
        <v>266</v>
      </c>
      <c r="N147" s="95" t="s">
        <v>267</v>
      </c>
    </row>
    <row r="148" spans="1:14">
      <c r="A148" s="67">
        <v>147</v>
      </c>
      <c r="B148" s="62" t="s">
        <v>157</v>
      </c>
      <c r="C148" s="68" t="s">
        <v>157</v>
      </c>
      <c r="D148" s="77" t="s">
        <v>287</v>
      </c>
      <c r="E148" s="78" t="s">
        <v>225</v>
      </c>
      <c r="F148" s="115" t="s">
        <v>236</v>
      </c>
      <c r="G148" s="71">
        <v>130</v>
      </c>
      <c r="H148" s="72">
        <v>130</v>
      </c>
      <c r="I148" s="73">
        <f t="shared" si="4"/>
        <v>12.44</v>
      </c>
      <c r="J148" s="132">
        <v>12.44</v>
      </c>
      <c r="K148" s="76">
        <f t="shared" si="5"/>
        <v>1617.2</v>
      </c>
      <c r="L148" s="76">
        <v>1617.2</v>
      </c>
      <c r="M148" s="94" t="s">
        <v>266</v>
      </c>
      <c r="N148" s="95" t="s">
        <v>267</v>
      </c>
    </row>
    <row r="149" spans="1:14" hidden="1">
      <c r="A149" s="8">
        <v>148</v>
      </c>
      <c r="B149" s="9" t="s">
        <v>158</v>
      </c>
      <c r="C149" s="9" t="s">
        <v>158</v>
      </c>
      <c r="D149" s="10"/>
      <c r="E149" s="22"/>
      <c r="F149" s="22"/>
      <c r="G149" s="11">
        <v>400000</v>
      </c>
      <c r="H149" s="12"/>
      <c r="I149" s="13">
        <f t="shared" si="4"/>
        <v>0.126</v>
      </c>
      <c r="J149" s="14"/>
      <c r="K149" s="14">
        <f t="shared" si="5"/>
        <v>0</v>
      </c>
      <c r="L149" s="27">
        <v>50400</v>
      </c>
      <c r="M149" s="22"/>
      <c r="N149" s="16"/>
    </row>
    <row r="150" spans="1:14" hidden="1">
      <c r="A150" s="8">
        <v>149</v>
      </c>
      <c r="B150" s="9" t="s">
        <v>159</v>
      </c>
      <c r="C150" s="9" t="s">
        <v>159</v>
      </c>
      <c r="D150" s="10"/>
      <c r="E150" s="22"/>
      <c r="F150" s="22"/>
      <c r="G150" s="11">
        <v>400000</v>
      </c>
      <c r="H150" s="12"/>
      <c r="I150" s="13">
        <f t="shared" si="4"/>
        <v>0.22</v>
      </c>
      <c r="J150" s="14"/>
      <c r="K150" s="14">
        <f t="shared" si="5"/>
        <v>0</v>
      </c>
      <c r="L150" s="14">
        <v>88000</v>
      </c>
      <c r="M150" s="22"/>
      <c r="N150" s="16"/>
    </row>
    <row r="151" spans="1:14" hidden="1">
      <c r="A151" s="8">
        <v>150</v>
      </c>
      <c r="B151" s="9" t="s">
        <v>160</v>
      </c>
      <c r="C151" s="9" t="s">
        <v>160</v>
      </c>
      <c r="D151" s="10"/>
      <c r="E151" s="22"/>
      <c r="F151" s="22"/>
      <c r="G151" s="11">
        <v>18000</v>
      </c>
      <c r="H151" s="12"/>
      <c r="I151" s="13">
        <f t="shared" si="4"/>
        <v>9.66</v>
      </c>
      <c r="J151" s="14"/>
      <c r="K151" s="14">
        <f t="shared" si="5"/>
        <v>0</v>
      </c>
      <c r="L151" s="14">
        <v>173880</v>
      </c>
      <c r="M151" s="22"/>
      <c r="N151" s="16"/>
    </row>
    <row r="152" spans="1:14" hidden="1">
      <c r="A152" s="8">
        <v>151</v>
      </c>
      <c r="B152" s="9" t="s">
        <v>161</v>
      </c>
      <c r="C152" s="9" t="s">
        <v>161</v>
      </c>
      <c r="D152" s="10"/>
      <c r="E152" s="22"/>
      <c r="F152" s="22"/>
      <c r="G152" s="11">
        <v>40000</v>
      </c>
      <c r="H152" s="12"/>
      <c r="I152" s="13">
        <f t="shared" si="4"/>
        <v>0.1</v>
      </c>
      <c r="J152" s="14"/>
      <c r="K152" s="14">
        <f t="shared" si="5"/>
        <v>0</v>
      </c>
      <c r="L152" s="14">
        <v>4000</v>
      </c>
      <c r="M152" s="22"/>
      <c r="N152" s="16"/>
    </row>
    <row r="153" spans="1:14" hidden="1">
      <c r="A153" s="8">
        <v>152</v>
      </c>
      <c r="B153" s="9" t="s">
        <v>162</v>
      </c>
      <c r="C153" s="9" t="s">
        <v>162</v>
      </c>
      <c r="D153" s="10"/>
      <c r="E153" s="22"/>
      <c r="F153" s="22"/>
      <c r="G153" s="11">
        <v>18000</v>
      </c>
      <c r="H153" s="12"/>
      <c r="I153" s="13">
        <f t="shared" si="4"/>
        <v>6.6037735849056672E-2</v>
      </c>
      <c r="J153" s="14"/>
      <c r="K153" s="14">
        <f t="shared" si="5"/>
        <v>0</v>
      </c>
      <c r="L153" s="14">
        <v>1188.67924528302</v>
      </c>
      <c r="M153" s="22"/>
      <c r="N153" s="16"/>
    </row>
    <row r="154" spans="1:14" hidden="1">
      <c r="A154" s="8">
        <v>153</v>
      </c>
      <c r="B154" s="9" t="s">
        <v>163</v>
      </c>
      <c r="C154" s="9" t="s">
        <v>163</v>
      </c>
      <c r="D154" s="10"/>
      <c r="E154" s="22"/>
      <c r="F154" s="22"/>
      <c r="G154" s="11">
        <v>170000</v>
      </c>
      <c r="H154" s="12"/>
      <c r="I154" s="13">
        <f t="shared" si="4"/>
        <v>0.18867924528301883</v>
      </c>
      <c r="J154" s="14"/>
      <c r="K154" s="14">
        <f t="shared" si="5"/>
        <v>0</v>
      </c>
      <c r="L154" s="14">
        <v>32075.471698113201</v>
      </c>
      <c r="M154" s="22"/>
      <c r="N154" s="16"/>
    </row>
    <row r="155" spans="1:14" hidden="1">
      <c r="A155" s="8">
        <v>154</v>
      </c>
      <c r="B155" s="9" t="s">
        <v>164</v>
      </c>
      <c r="C155" s="9" t="s">
        <v>164</v>
      </c>
      <c r="D155" s="10"/>
      <c r="E155" s="22"/>
      <c r="F155" s="22"/>
      <c r="G155" s="11">
        <v>6000</v>
      </c>
      <c r="H155" s="12"/>
      <c r="I155" s="13">
        <f t="shared" si="4"/>
        <v>0.78</v>
      </c>
      <c r="J155" s="14"/>
      <c r="K155" s="14">
        <f t="shared" si="5"/>
        <v>0</v>
      </c>
      <c r="L155" s="14">
        <v>4680</v>
      </c>
      <c r="M155" s="22"/>
      <c r="N155" s="16"/>
    </row>
    <row r="156" spans="1:14" hidden="1">
      <c r="A156" s="8">
        <v>155</v>
      </c>
      <c r="B156" s="9" t="s">
        <v>165</v>
      </c>
      <c r="C156" s="9" t="s">
        <v>165</v>
      </c>
      <c r="D156" s="10"/>
      <c r="E156" s="22"/>
      <c r="F156" s="22"/>
      <c r="G156" s="11">
        <v>6000</v>
      </c>
      <c r="H156" s="12"/>
      <c r="I156" s="13">
        <f t="shared" si="4"/>
        <v>0.96</v>
      </c>
      <c r="J156" s="14"/>
      <c r="K156" s="14">
        <f t="shared" si="5"/>
        <v>0</v>
      </c>
      <c r="L156" s="14">
        <v>5760</v>
      </c>
      <c r="M156" s="22"/>
      <c r="N156" s="16"/>
    </row>
    <row r="157" spans="1:14" hidden="1">
      <c r="A157" s="8">
        <v>156</v>
      </c>
      <c r="B157" s="9" t="s">
        <v>166</v>
      </c>
      <c r="C157" s="9" t="s">
        <v>166</v>
      </c>
      <c r="D157" s="10"/>
      <c r="E157" s="22"/>
      <c r="F157" s="22"/>
      <c r="G157" s="11">
        <v>15000</v>
      </c>
      <c r="H157" s="12"/>
      <c r="I157" s="13">
        <f t="shared" si="4"/>
        <v>1.2</v>
      </c>
      <c r="J157" s="14"/>
      <c r="K157" s="14">
        <f t="shared" si="5"/>
        <v>0</v>
      </c>
      <c r="L157" s="14">
        <v>18000</v>
      </c>
      <c r="M157" s="22"/>
      <c r="N157" s="16"/>
    </row>
    <row r="158" spans="1:14" hidden="1">
      <c r="A158" s="8">
        <v>157</v>
      </c>
      <c r="B158" s="9" t="s">
        <v>167</v>
      </c>
      <c r="C158" s="9" t="s">
        <v>167</v>
      </c>
      <c r="D158" s="10"/>
      <c r="E158" s="22"/>
      <c r="F158" s="22"/>
      <c r="G158" s="11">
        <v>1000</v>
      </c>
      <c r="H158" s="12"/>
      <c r="I158" s="13">
        <f t="shared" si="4"/>
        <v>1.32</v>
      </c>
      <c r="J158" s="14"/>
      <c r="K158" s="14">
        <f t="shared" si="5"/>
        <v>0</v>
      </c>
      <c r="L158" s="14">
        <v>1320</v>
      </c>
      <c r="M158" s="22"/>
      <c r="N158" s="16"/>
    </row>
    <row r="159" spans="1:14" hidden="1">
      <c r="A159" s="8">
        <v>158</v>
      </c>
      <c r="B159" s="9" t="s">
        <v>168</v>
      </c>
      <c r="C159" s="9" t="s">
        <v>168</v>
      </c>
      <c r="D159" s="10"/>
      <c r="E159" s="22"/>
      <c r="F159" s="22"/>
      <c r="G159" s="11">
        <v>600</v>
      </c>
      <c r="H159" s="12"/>
      <c r="I159" s="13">
        <f t="shared" si="4"/>
        <v>3.42</v>
      </c>
      <c r="J159" s="14"/>
      <c r="K159" s="14">
        <f t="shared" si="5"/>
        <v>0</v>
      </c>
      <c r="L159" s="14">
        <v>2052</v>
      </c>
      <c r="M159" s="22"/>
      <c r="N159" s="16"/>
    </row>
    <row r="160" spans="1:14" hidden="1">
      <c r="A160" s="8">
        <v>159</v>
      </c>
      <c r="B160" s="9" t="s">
        <v>169</v>
      </c>
      <c r="C160" s="9" t="s">
        <v>169</v>
      </c>
      <c r="D160" s="10"/>
      <c r="E160" s="22"/>
      <c r="F160" s="22"/>
      <c r="G160" s="11">
        <v>600</v>
      </c>
      <c r="H160" s="12"/>
      <c r="I160" s="13">
        <f t="shared" si="4"/>
        <v>4.29</v>
      </c>
      <c r="J160" s="14"/>
      <c r="K160" s="14">
        <f t="shared" si="5"/>
        <v>0</v>
      </c>
      <c r="L160" s="14">
        <v>2574</v>
      </c>
      <c r="M160" s="22"/>
      <c r="N160" s="16"/>
    </row>
    <row r="161" spans="1:14" hidden="1">
      <c r="A161" s="8">
        <v>160</v>
      </c>
      <c r="B161" s="9" t="s">
        <v>170</v>
      </c>
      <c r="C161" s="9" t="s">
        <v>170</v>
      </c>
      <c r="D161" s="10"/>
      <c r="E161" s="22"/>
      <c r="F161" s="22"/>
      <c r="G161" s="11">
        <v>35000</v>
      </c>
      <c r="H161" s="12"/>
      <c r="I161" s="13">
        <f t="shared" si="4"/>
        <v>1.37</v>
      </c>
      <c r="J161" s="14"/>
      <c r="K161" s="14">
        <f t="shared" si="5"/>
        <v>0</v>
      </c>
      <c r="L161" s="14">
        <v>47950</v>
      </c>
      <c r="M161" s="22"/>
      <c r="N161" s="16"/>
    </row>
    <row r="162" spans="1:14" hidden="1">
      <c r="A162" s="8">
        <v>161</v>
      </c>
      <c r="B162" s="9" t="s">
        <v>171</v>
      </c>
      <c r="C162" s="9" t="s">
        <v>171</v>
      </c>
      <c r="D162" s="10"/>
      <c r="E162" s="22"/>
      <c r="F162" s="22"/>
      <c r="G162" s="11">
        <v>17000</v>
      </c>
      <c r="H162" s="12"/>
      <c r="I162" s="13">
        <f t="shared" si="4"/>
        <v>2.52</v>
      </c>
      <c r="J162" s="14"/>
      <c r="K162" s="14">
        <f t="shared" si="5"/>
        <v>0</v>
      </c>
      <c r="L162" s="14">
        <v>42840</v>
      </c>
      <c r="M162" s="22"/>
      <c r="N162" s="16"/>
    </row>
    <row r="163" spans="1:14" hidden="1">
      <c r="A163" s="8">
        <v>162</v>
      </c>
      <c r="B163" s="9" t="s">
        <v>172</v>
      </c>
      <c r="C163" s="9" t="s">
        <v>172</v>
      </c>
      <c r="D163" s="10"/>
      <c r="E163" s="22"/>
      <c r="F163" s="22"/>
      <c r="G163" s="11">
        <v>8000</v>
      </c>
      <c r="H163" s="12"/>
      <c r="I163" s="13">
        <f t="shared" si="4"/>
        <v>0.26415094339622625</v>
      </c>
      <c r="J163" s="14"/>
      <c r="K163" s="14">
        <f t="shared" si="5"/>
        <v>0</v>
      </c>
      <c r="L163" s="14">
        <v>2113.2075471698099</v>
      </c>
      <c r="M163" s="22"/>
      <c r="N163" s="16"/>
    </row>
    <row r="164" spans="1:14" hidden="1">
      <c r="A164" s="8">
        <v>163</v>
      </c>
      <c r="B164" s="9" t="s">
        <v>173</v>
      </c>
      <c r="C164" s="9" t="s">
        <v>173</v>
      </c>
      <c r="D164" s="10"/>
      <c r="E164" s="22"/>
      <c r="F164" s="22"/>
      <c r="G164" s="11">
        <v>6000</v>
      </c>
      <c r="H164" s="12"/>
      <c r="I164" s="13">
        <f t="shared" si="4"/>
        <v>0.3</v>
      </c>
      <c r="J164" s="14"/>
      <c r="K164" s="14">
        <f t="shared" si="5"/>
        <v>0</v>
      </c>
      <c r="L164" s="14">
        <v>1800</v>
      </c>
      <c r="M164" s="22"/>
      <c r="N164" s="16"/>
    </row>
    <row r="165" spans="1:14" hidden="1">
      <c r="A165" s="8">
        <v>164</v>
      </c>
      <c r="B165" s="9" t="s">
        <v>174</v>
      </c>
      <c r="C165" s="9" t="s">
        <v>174</v>
      </c>
      <c r="D165" s="10"/>
      <c r="E165" s="22"/>
      <c r="F165" s="22"/>
      <c r="G165" s="11">
        <v>10000</v>
      </c>
      <c r="H165" s="12"/>
      <c r="I165" s="13">
        <f t="shared" si="4"/>
        <v>0.38679245283018898</v>
      </c>
      <c r="J165" s="14"/>
      <c r="K165" s="14">
        <f t="shared" si="5"/>
        <v>0</v>
      </c>
      <c r="L165" s="14">
        <v>3867.9245283018899</v>
      </c>
      <c r="M165" s="22"/>
      <c r="N165" s="16"/>
    </row>
    <row r="166" spans="1:14" hidden="1">
      <c r="A166" s="8">
        <v>165</v>
      </c>
      <c r="B166" s="9" t="s">
        <v>175</v>
      </c>
      <c r="C166" s="9" t="s">
        <v>175</v>
      </c>
      <c r="D166" s="10"/>
      <c r="E166" s="22"/>
      <c r="F166" s="22"/>
      <c r="G166" s="11">
        <v>10000</v>
      </c>
      <c r="H166" s="12"/>
      <c r="I166" s="13">
        <f t="shared" si="4"/>
        <v>0.5</v>
      </c>
      <c r="J166" s="14"/>
      <c r="K166" s="14">
        <f t="shared" si="5"/>
        <v>0</v>
      </c>
      <c r="L166" s="14">
        <v>5000</v>
      </c>
      <c r="M166" s="22"/>
      <c r="N166" s="16"/>
    </row>
    <row r="167" spans="1:14" hidden="1">
      <c r="A167" s="8">
        <v>166</v>
      </c>
      <c r="B167" s="9" t="s">
        <v>176</v>
      </c>
      <c r="C167" s="9" t="s">
        <v>176</v>
      </c>
      <c r="D167" s="10"/>
      <c r="E167" s="22"/>
      <c r="F167" s="22"/>
      <c r="G167" s="11">
        <v>5000</v>
      </c>
      <c r="H167" s="12"/>
      <c r="I167" s="13">
        <f t="shared" si="4"/>
        <v>0.22</v>
      </c>
      <c r="J167" s="14"/>
      <c r="K167" s="14">
        <f t="shared" si="5"/>
        <v>0</v>
      </c>
      <c r="L167" s="14">
        <v>1100</v>
      </c>
      <c r="M167" s="22"/>
      <c r="N167" s="16"/>
    </row>
    <row r="168" spans="1:14" hidden="1">
      <c r="A168" s="8">
        <v>167</v>
      </c>
      <c r="B168" s="9" t="s">
        <v>177</v>
      </c>
      <c r="C168" s="9" t="s">
        <v>177</v>
      </c>
      <c r="D168" s="10"/>
      <c r="E168" s="22"/>
      <c r="F168" s="22"/>
      <c r="G168" s="11">
        <v>100000</v>
      </c>
      <c r="H168" s="12"/>
      <c r="I168" s="13">
        <f t="shared" si="4"/>
        <v>0.1</v>
      </c>
      <c r="J168" s="14"/>
      <c r="K168" s="14">
        <f t="shared" si="5"/>
        <v>0</v>
      </c>
      <c r="L168" s="14">
        <v>10000</v>
      </c>
      <c r="M168" s="22"/>
      <c r="N168" s="16"/>
    </row>
    <row r="169" spans="1:14" hidden="1">
      <c r="A169" s="8">
        <v>168</v>
      </c>
      <c r="B169" s="9" t="s">
        <v>178</v>
      </c>
      <c r="C169" s="9" t="s">
        <v>178</v>
      </c>
      <c r="D169" s="10"/>
      <c r="E169" s="22"/>
      <c r="F169" s="22"/>
      <c r="G169" s="11">
        <v>60000</v>
      </c>
      <c r="H169" s="12"/>
      <c r="I169" s="13">
        <f t="shared" si="4"/>
        <v>0.12264150943396233</v>
      </c>
      <c r="J169" s="14"/>
      <c r="K169" s="14">
        <f t="shared" si="5"/>
        <v>0</v>
      </c>
      <c r="L169" s="14">
        <v>7358.4905660377399</v>
      </c>
      <c r="M169" s="22"/>
      <c r="N169" s="16"/>
    </row>
    <row r="170" spans="1:14" hidden="1">
      <c r="A170" s="8">
        <v>169</v>
      </c>
      <c r="B170" s="9" t="s">
        <v>179</v>
      </c>
      <c r="C170" s="9" t="s">
        <v>179</v>
      </c>
      <c r="D170" s="10"/>
      <c r="E170" s="22"/>
      <c r="F170" s="22"/>
      <c r="G170" s="11">
        <v>80000</v>
      </c>
      <c r="H170" s="12"/>
      <c r="I170" s="13">
        <f t="shared" si="4"/>
        <v>0.15</v>
      </c>
      <c r="J170" s="14"/>
      <c r="K170" s="14">
        <f t="shared" si="5"/>
        <v>0</v>
      </c>
      <c r="L170" s="14">
        <v>12000</v>
      </c>
      <c r="M170" s="22"/>
      <c r="N170" s="16"/>
    </row>
    <row r="171" spans="1:14" hidden="1">
      <c r="A171" s="8">
        <v>170</v>
      </c>
      <c r="B171" s="9" t="s">
        <v>180</v>
      </c>
      <c r="C171" s="9" t="s">
        <v>180</v>
      </c>
      <c r="D171" s="10"/>
      <c r="E171" s="22"/>
      <c r="F171" s="22"/>
      <c r="G171" s="11">
        <v>30000</v>
      </c>
      <c r="H171" s="12"/>
      <c r="I171" s="13">
        <f t="shared" si="4"/>
        <v>6.6037735849056672E-2</v>
      </c>
      <c r="J171" s="14"/>
      <c r="K171" s="14">
        <f t="shared" si="5"/>
        <v>0</v>
      </c>
      <c r="L171" s="14">
        <v>1981.1320754717001</v>
      </c>
      <c r="M171" s="22"/>
      <c r="N171" s="16"/>
    </row>
    <row r="172" spans="1:14" hidden="1">
      <c r="A172" s="8">
        <v>171</v>
      </c>
      <c r="B172" s="9" t="s">
        <v>181</v>
      </c>
      <c r="C172" s="9" t="s">
        <v>181</v>
      </c>
      <c r="D172" s="10"/>
      <c r="E172" s="22"/>
      <c r="F172" s="22"/>
      <c r="G172" s="11">
        <v>45000</v>
      </c>
      <c r="H172" s="12"/>
      <c r="I172" s="13">
        <f t="shared" si="4"/>
        <v>6.6037735849056658E-2</v>
      </c>
      <c r="J172" s="14"/>
      <c r="K172" s="14">
        <f t="shared" si="5"/>
        <v>0</v>
      </c>
      <c r="L172" s="14">
        <v>2971.6981132075498</v>
      </c>
      <c r="M172" s="22"/>
      <c r="N172" s="16"/>
    </row>
    <row r="173" spans="1:14" hidden="1">
      <c r="A173" s="8">
        <v>172</v>
      </c>
      <c r="B173" s="9" t="s">
        <v>182</v>
      </c>
      <c r="C173" s="9" t="s">
        <v>182</v>
      </c>
      <c r="D173" s="10"/>
      <c r="E173" s="22"/>
      <c r="F173" s="22"/>
      <c r="G173" s="11">
        <v>80000</v>
      </c>
      <c r="H173" s="12"/>
      <c r="I173" s="13">
        <f t="shared" si="4"/>
        <v>8.4905660377358499E-2</v>
      </c>
      <c r="J173" s="14"/>
      <c r="K173" s="14">
        <f t="shared" si="5"/>
        <v>0</v>
      </c>
      <c r="L173" s="14">
        <v>6792.4528301886803</v>
      </c>
      <c r="M173" s="22"/>
      <c r="N173" s="16"/>
    </row>
    <row r="174" spans="1:14" hidden="1">
      <c r="A174" s="8">
        <v>173</v>
      </c>
      <c r="B174" s="9" t="s">
        <v>183</v>
      </c>
      <c r="C174" s="9" t="s">
        <v>183</v>
      </c>
      <c r="D174" s="10"/>
      <c r="E174" s="22"/>
      <c r="F174" s="22"/>
      <c r="G174" s="11">
        <v>500</v>
      </c>
      <c r="H174" s="12"/>
      <c r="I174" s="13">
        <f t="shared" si="4"/>
        <v>1.3</v>
      </c>
      <c r="J174" s="14"/>
      <c r="K174" s="14">
        <f t="shared" si="5"/>
        <v>0</v>
      </c>
      <c r="L174" s="14">
        <v>650</v>
      </c>
      <c r="M174" s="22"/>
      <c r="N174" s="16"/>
    </row>
    <row r="175" spans="1:14" hidden="1">
      <c r="A175" s="8">
        <v>174</v>
      </c>
      <c r="B175" s="9" t="s">
        <v>184</v>
      </c>
      <c r="C175" s="9" t="s">
        <v>184</v>
      </c>
      <c r="D175" s="10"/>
      <c r="E175" s="22"/>
      <c r="F175" s="22"/>
      <c r="G175" s="11">
        <v>500</v>
      </c>
      <c r="H175" s="12"/>
      <c r="I175" s="13">
        <f t="shared" si="4"/>
        <v>2.7</v>
      </c>
      <c r="J175" s="14"/>
      <c r="K175" s="14">
        <f t="shared" si="5"/>
        <v>0</v>
      </c>
      <c r="L175" s="14">
        <v>1350</v>
      </c>
      <c r="M175" s="22"/>
      <c r="N175" s="16"/>
    </row>
    <row r="176" spans="1:14" hidden="1">
      <c r="A176" s="8">
        <v>175</v>
      </c>
      <c r="B176" s="9" t="s">
        <v>185</v>
      </c>
      <c r="C176" s="9" t="s">
        <v>185</v>
      </c>
      <c r="D176" s="10"/>
      <c r="E176" s="22"/>
      <c r="F176" s="22"/>
      <c r="G176" s="11">
        <v>500</v>
      </c>
      <c r="H176" s="12"/>
      <c r="I176" s="13">
        <f t="shared" si="4"/>
        <v>3.8</v>
      </c>
      <c r="J176" s="14"/>
      <c r="K176" s="14">
        <f t="shared" si="5"/>
        <v>0</v>
      </c>
      <c r="L176" s="14">
        <v>1900</v>
      </c>
      <c r="M176" s="22"/>
      <c r="N176" s="16"/>
    </row>
    <row r="177" spans="1:14" hidden="1">
      <c r="A177" s="8">
        <v>176</v>
      </c>
      <c r="B177" s="9" t="s">
        <v>186</v>
      </c>
      <c r="C177" s="9" t="s">
        <v>186</v>
      </c>
      <c r="D177" s="10"/>
      <c r="E177" s="22"/>
      <c r="F177" s="22"/>
      <c r="G177" s="11">
        <v>500</v>
      </c>
      <c r="H177" s="12"/>
      <c r="I177" s="13">
        <f t="shared" si="4"/>
        <v>5.56</v>
      </c>
      <c r="J177" s="14"/>
      <c r="K177" s="14">
        <f t="shared" si="5"/>
        <v>0</v>
      </c>
      <c r="L177" s="14">
        <v>2780</v>
      </c>
      <c r="M177" s="22"/>
      <c r="N177" s="16"/>
    </row>
    <row r="178" spans="1:14">
      <c r="A178" s="67">
        <v>177</v>
      </c>
      <c r="B178" s="9" t="s">
        <v>187</v>
      </c>
      <c r="C178" s="68" t="s">
        <v>187</v>
      </c>
      <c r="D178" s="75" t="s">
        <v>237</v>
      </c>
      <c r="E178" s="77" t="s">
        <v>238</v>
      </c>
      <c r="F178" s="115" t="s">
        <v>236</v>
      </c>
      <c r="G178" s="71">
        <v>600</v>
      </c>
      <c r="H178" s="71">
        <v>600</v>
      </c>
      <c r="I178" s="73">
        <f t="shared" si="4"/>
        <v>2.1</v>
      </c>
      <c r="J178" s="76">
        <v>1.85</v>
      </c>
      <c r="K178" s="76">
        <f t="shared" si="5"/>
        <v>1110</v>
      </c>
      <c r="L178" s="76">
        <v>1260</v>
      </c>
      <c r="M178" s="94" t="s">
        <v>266</v>
      </c>
      <c r="N178" s="95" t="s">
        <v>267</v>
      </c>
    </row>
    <row r="179" spans="1:14">
      <c r="A179" s="67">
        <v>178</v>
      </c>
      <c r="B179" s="9" t="s">
        <v>188</v>
      </c>
      <c r="C179" s="68" t="s">
        <v>188</v>
      </c>
      <c r="D179" s="75" t="s">
        <v>239</v>
      </c>
      <c r="E179" s="77" t="s">
        <v>238</v>
      </c>
      <c r="F179" s="115" t="s">
        <v>236</v>
      </c>
      <c r="G179" s="71">
        <v>5</v>
      </c>
      <c r="H179" s="71">
        <v>5</v>
      </c>
      <c r="I179" s="73">
        <f t="shared" si="4"/>
        <v>19.5</v>
      </c>
      <c r="J179" s="76">
        <v>12</v>
      </c>
      <c r="K179" s="76">
        <f t="shared" si="5"/>
        <v>60</v>
      </c>
      <c r="L179" s="76">
        <v>97.5</v>
      </c>
      <c r="M179" s="94" t="s">
        <v>266</v>
      </c>
      <c r="N179" s="95" t="s">
        <v>267</v>
      </c>
    </row>
    <row r="180" spans="1:14">
      <c r="A180" s="67">
        <v>179</v>
      </c>
      <c r="B180" s="9" t="s">
        <v>189</v>
      </c>
      <c r="C180" s="68" t="s">
        <v>189</v>
      </c>
      <c r="D180" s="75" t="s">
        <v>240</v>
      </c>
      <c r="E180" s="77" t="s">
        <v>238</v>
      </c>
      <c r="F180" s="114" t="s">
        <v>288</v>
      </c>
      <c r="G180" s="71">
        <v>1600</v>
      </c>
      <c r="H180" s="71">
        <v>1600</v>
      </c>
      <c r="I180" s="73">
        <f t="shared" si="4"/>
        <v>2.603773584905662</v>
      </c>
      <c r="J180" s="76">
        <v>2.6</v>
      </c>
      <c r="K180" s="76">
        <f t="shared" si="5"/>
        <v>4160</v>
      </c>
      <c r="L180" s="76">
        <v>4166.0377358490596</v>
      </c>
      <c r="M180" s="94" t="s">
        <v>266</v>
      </c>
      <c r="N180" s="95" t="s">
        <v>267</v>
      </c>
    </row>
    <row r="181" spans="1:14" hidden="1">
      <c r="A181" s="8">
        <v>180</v>
      </c>
      <c r="B181" s="9" t="s">
        <v>190</v>
      </c>
      <c r="C181" s="9" t="s">
        <v>190</v>
      </c>
      <c r="D181" s="10"/>
      <c r="E181" s="22"/>
      <c r="F181" s="22"/>
      <c r="G181" s="11">
        <v>45000</v>
      </c>
      <c r="H181" s="12"/>
      <c r="I181" s="13">
        <f t="shared" si="4"/>
        <v>1.04</v>
      </c>
      <c r="J181" s="14"/>
      <c r="K181" s="14">
        <f t="shared" si="5"/>
        <v>0</v>
      </c>
      <c r="L181" s="14">
        <v>46800</v>
      </c>
      <c r="M181" s="22"/>
      <c r="N181" s="16"/>
    </row>
    <row r="182" spans="1:14">
      <c r="A182" s="67">
        <v>181</v>
      </c>
      <c r="B182" s="9" t="s">
        <v>191</v>
      </c>
      <c r="C182" s="68" t="s">
        <v>191</v>
      </c>
      <c r="D182" s="75" t="s">
        <v>241</v>
      </c>
      <c r="E182" s="77" t="s">
        <v>238</v>
      </c>
      <c r="F182" s="114" t="s">
        <v>236</v>
      </c>
      <c r="G182" s="71">
        <v>100</v>
      </c>
      <c r="H182" s="80">
        <v>100</v>
      </c>
      <c r="I182" s="73">
        <f t="shared" si="4"/>
        <v>5.8018867924528301</v>
      </c>
      <c r="J182" s="76">
        <v>5.15</v>
      </c>
      <c r="K182" s="76">
        <f t="shared" si="5"/>
        <v>515</v>
      </c>
      <c r="L182" s="76">
        <v>580.18867924528297</v>
      </c>
      <c r="M182" s="94" t="s">
        <v>266</v>
      </c>
      <c r="N182" s="95" t="s">
        <v>267</v>
      </c>
    </row>
    <row r="183" spans="1:14" hidden="1">
      <c r="A183" s="8">
        <v>182</v>
      </c>
      <c r="B183" s="9" t="s">
        <v>192</v>
      </c>
      <c r="C183" s="9" t="s">
        <v>192</v>
      </c>
      <c r="D183" s="10"/>
      <c r="E183" s="22"/>
      <c r="F183" s="22"/>
      <c r="G183" s="11">
        <v>13000</v>
      </c>
      <c r="H183" s="12"/>
      <c r="I183" s="13">
        <f t="shared" si="4"/>
        <v>0.67</v>
      </c>
      <c r="J183" s="14"/>
      <c r="K183" s="14">
        <f t="shared" si="5"/>
        <v>0</v>
      </c>
      <c r="L183" s="14">
        <v>8710</v>
      </c>
      <c r="M183" s="22"/>
      <c r="N183" s="16"/>
    </row>
    <row r="184" spans="1:14" hidden="1">
      <c r="A184" s="8">
        <v>183</v>
      </c>
      <c r="B184" s="9" t="s">
        <v>193</v>
      </c>
      <c r="C184" s="9" t="s">
        <v>193</v>
      </c>
      <c r="D184" s="10"/>
      <c r="E184" s="22"/>
      <c r="F184" s="22"/>
      <c r="G184" s="11">
        <v>1600</v>
      </c>
      <c r="H184" s="12"/>
      <c r="I184" s="13">
        <f t="shared" si="4"/>
        <v>2.5</v>
      </c>
      <c r="J184" s="14"/>
      <c r="K184" s="14">
        <f t="shared" si="5"/>
        <v>0</v>
      </c>
      <c r="L184" s="14">
        <v>4000</v>
      </c>
      <c r="M184" s="22"/>
      <c r="N184" s="16"/>
    </row>
    <row r="185" spans="1:14">
      <c r="A185" s="67">
        <v>184</v>
      </c>
      <c r="B185" s="9" t="s">
        <v>194</v>
      </c>
      <c r="C185" s="68" t="s">
        <v>194</v>
      </c>
      <c r="D185" s="75" t="s">
        <v>242</v>
      </c>
      <c r="E185" s="77" t="s">
        <v>238</v>
      </c>
      <c r="F185" s="114" t="s">
        <v>288</v>
      </c>
      <c r="G185" s="71">
        <v>300</v>
      </c>
      <c r="H185" s="71">
        <v>300</v>
      </c>
      <c r="I185" s="73">
        <f t="shared" si="4"/>
        <v>4.12</v>
      </c>
      <c r="J185" s="76">
        <v>4.12</v>
      </c>
      <c r="K185" s="76">
        <f t="shared" si="5"/>
        <v>1236</v>
      </c>
      <c r="L185" s="76">
        <v>1236</v>
      </c>
      <c r="M185" s="94" t="s">
        <v>266</v>
      </c>
      <c r="N185" s="95" t="s">
        <v>267</v>
      </c>
    </row>
    <row r="186" spans="1:14">
      <c r="A186" s="67">
        <v>185</v>
      </c>
      <c r="B186" s="9" t="s">
        <v>195</v>
      </c>
      <c r="C186" s="68" t="s">
        <v>195</v>
      </c>
      <c r="D186" s="75" t="s">
        <v>243</v>
      </c>
      <c r="E186" s="77" t="s">
        <v>238</v>
      </c>
      <c r="F186" s="114" t="s">
        <v>236</v>
      </c>
      <c r="G186" s="71">
        <v>150</v>
      </c>
      <c r="H186" s="71">
        <v>150</v>
      </c>
      <c r="I186" s="73">
        <f t="shared" si="4"/>
        <v>4.25</v>
      </c>
      <c r="J186" s="76">
        <v>4.25</v>
      </c>
      <c r="K186" s="76">
        <f t="shared" si="5"/>
        <v>637.5</v>
      </c>
      <c r="L186" s="76">
        <v>637.5</v>
      </c>
      <c r="M186" s="94" t="s">
        <v>266</v>
      </c>
      <c r="N186" s="95" t="s">
        <v>267</v>
      </c>
    </row>
    <row r="187" spans="1:14">
      <c r="A187" s="67">
        <v>186</v>
      </c>
      <c r="B187" s="9" t="s">
        <v>196</v>
      </c>
      <c r="C187" s="68" t="s">
        <v>196</v>
      </c>
      <c r="D187" s="75" t="s">
        <v>244</v>
      </c>
      <c r="E187" s="77" t="s">
        <v>238</v>
      </c>
      <c r="F187" s="114" t="s">
        <v>288</v>
      </c>
      <c r="G187" s="71">
        <v>600</v>
      </c>
      <c r="H187" s="71">
        <v>600</v>
      </c>
      <c r="I187" s="73">
        <f t="shared" si="4"/>
        <v>2.3962264150943335</v>
      </c>
      <c r="J187" s="129">
        <v>2.3959999999999999</v>
      </c>
      <c r="K187" s="76">
        <f t="shared" si="5"/>
        <v>1437.6</v>
      </c>
      <c r="L187" s="76">
        <v>1437.7358490566</v>
      </c>
      <c r="M187" s="94" t="s">
        <v>266</v>
      </c>
      <c r="N187" s="95" t="s">
        <v>267</v>
      </c>
    </row>
    <row r="188" spans="1:14">
      <c r="A188" s="67">
        <v>187</v>
      </c>
      <c r="B188" s="9" t="s">
        <v>197</v>
      </c>
      <c r="C188" s="68" t="s">
        <v>197</v>
      </c>
      <c r="D188" s="75" t="s">
        <v>245</v>
      </c>
      <c r="E188" s="77" t="s">
        <v>238</v>
      </c>
      <c r="F188" s="114" t="s">
        <v>288</v>
      </c>
      <c r="G188" s="71">
        <v>1000</v>
      </c>
      <c r="H188" s="71">
        <v>1000</v>
      </c>
      <c r="I188" s="73">
        <f t="shared" si="4"/>
        <v>1.8490566037735801</v>
      </c>
      <c r="J188" s="129">
        <v>1.849</v>
      </c>
      <c r="K188" s="76">
        <f t="shared" si="5"/>
        <v>1849</v>
      </c>
      <c r="L188" s="76">
        <v>1849.05660377358</v>
      </c>
      <c r="M188" s="94" t="s">
        <v>266</v>
      </c>
      <c r="N188" s="95" t="s">
        <v>267</v>
      </c>
    </row>
    <row r="189" spans="1:14">
      <c r="A189" s="67">
        <v>188</v>
      </c>
      <c r="B189" s="8" t="s">
        <v>198</v>
      </c>
      <c r="C189" s="67" t="s">
        <v>198</v>
      </c>
      <c r="D189" s="75" t="s">
        <v>246</v>
      </c>
      <c r="E189" s="77" t="s">
        <v>238</v>
      </c>
      <c r="F189" s="114" t="s">
        <v>236</v>
      </c>
      <c r="G189" s="81">
        <v>10</v>
      </c>
      <c r="H189" s="81">
        <v>10</v>
      </c>
      <c r="I189" s="73">
        <f t="shared" si="4"/>
        <v>8</v>
      </c>
      <c r="J189" s="76">
        <v>8</v>
      </c>
      <c r="K189" s="76">
        <f t="shared" si="5"/>
        <v>80</v>
      </c>
      <c r="L189" s="76">
        <v>80</v>
      </c>
      <c r="M189" s="94" t="s">
        <v>266</v>
      </c>
      <c r="N189" s="95" t="s">
        <v>267</v>
      </c>
    </row>
    <row r="190" spans="1:14" hidden="1">
      <c r="A190" s="8">
        <v>189</v>
      </c>
      <c r="B190" s="8" t="s">
        <v>199</v>
      </c>
      <c r="C190" s="8" t="s">
        <v>199</v>
      </c>
      <c r="D190" s="10"/>
      <c r="E190" s="22"/>
      <c r="F190" s="22"/>
      <c r="G190" s="28">
        <v>50</v>
      </c>
      <c r="H190" s="12"/>
      <c r="I190" s="13">
        <f t="shared" si="4"/>
        <v>63.330188679245204</v>
      </c>
      <c r="J190" s="14"/>
      <c r="K190" s="14">
        <f t="shared" si="5"/>
        <v>0</v>
      </c>
      <c r="L190" s="14">
        <v>3166.5094339622601</v>
      </c>
      <c r="M190" s="22"/>
      <c r="N190" s="16"/>
    </row>
    <row r="191" spans="1:14" hidden="1">
      <c r="A191" s="8">
        <v>190</v>
      </c>
      <c r="B191" s="8" t="s">
        <v>200</v>
      </c>
      <c r="C191" s="8" t="s">
        <v>200</v>
      </c>
      <c r="D191" s="10"/>
      <c r="E191" s="29"/>
      <c r="F191" s="22"/>
      <c r="G191" s="28">
        <v>30</v>
      </c>
      <c r="H191" s="29"/>
      <c r="I191" s="13">
        <f t="shared" si="4"/>
        <v>0.76415094339622658</v>
      </c>
      <c r="J191" s="14"/>
      <c r="K191" s="14">
        <f t="shared" si="5"/>
        <v>0</v>
      </c>
      <c r="L191" s="14">
        <v>22.924528301886799</v>
      </c>
      <c r="M191" s="22"/>
      <c r="N191" s="16"/>
    </row>
    <row r="192" spans="1:14">
      <c r="A192" s="67">
        <v>191</v>
      </c>
      <c r="B192" s="8" t="s">
        <v>201</v>
      </c>
      <c r="C192" s="67" t="s">
        <v>201</v>
      </c>
      <c r="D192" s="75" t="s">
        <v>247</v>
      </c>
      <c r="E192" s="77" t="s">
        <v>238</v>
      </c>
      <c r="F192" s="114" t="s">
        <v>236</v>
      </c>
      <c r="G192" s="81">
        <v>150</v>
      </c>
      <c r="H192" s="81">
        <v>150</v>
      </c>
      <c r="I192" s="73">
        <f t="shared" si="4"/>
        <v>10.952830188679266</v>
      </c>
      <c r="J192" s="76">
        <v>10.85</v>
      </c>
      <c r="K192" s="76">
        <f t="shared" si="5"/>
        <v>1627.5</v>
      </c>
      <c r="L192" s="76">
        <v>1642.9245283018899</v>
      </c>
      <c r="M192" s="94" t="s">
        <v>266</v>
      </c>
      <c r="N192" s="95" t="s">
        <v>267</v>
      </c>
    </row>
    <row r="193" spans="1:14">
      <c r="A193" s="67">
        <v>192</v>
      </c>
      <c r="B193" s="8" t="s">
        <v>202</v>
      </c>
      <c r="C193" s="67" t="s">
        <v>202</v>
      </c>
      <c r="D193" s="75" t="s">
        <v>248</v>
      </c>
      <c r="E193" s="77" t="s">
        <v>238</v>
      </c>
      <c r="F193" s="114" t="s">
        <v>236</v>
      </c>
      <c r="G193" s="81">
        <v>600</v>
      </c>
      <c r="H193" s="81">
        <v>600</v>
      </c>
      <c r="I193" s="73">
        <f t="shared" si="4"/>
        <v>2.4528301886792501</v>
      </c>
      <c r="J193" s="76">
        <v>2.44</v>
      </c>
      <c r="K193" s="76">
        <f t="shared" si="5"/>
        <v>1464</v>
      </c>
      <c r="L193" s="76">
        <v>1471.69811320755</v>
      </c>
      <c r="M193" s="94" t="s">
        <v>266</v>
      </c>
      <c r="N193" s="95" t="s">
        <v>267</v>
      </c>
    </row>
    <row r="194" spans="1:14">
      <c r="A194" s="67">
        <v>193</v>
      </c>
      <c r="B194" s="8" t="s">
        <v>203</v>
      </c>
      <c r="C194" s="67" t="s">
        <v>203</v>
      </c>
      <c r="D194" s="75" t="s">
        <v>249</v>
      </c>
      <c r="E194" s="77" t="s">
        <v>238</v>
      </c>
      <c r="F194" s="114" t="s">
        <v>236</v>
      </c>
      <c r="G194" s="81">
        <v>400</v>
      </c>
      <c r="H194" s="81">
        <v>400</v>
      </c>
      <c r="I194" s="73">
        <f t="shared" si="4"/>
        <v>3</v>
      </c>
      <c r="J194" s="76">
        <v>3</v>
      </c>
      <c r="K194" s="76">
        <f t="shared" si="5"/>
        <v>1200</v>
      </c>
      <c r="L194" s="76">
        <v>1200</v>
      </c>
      <c r="M194" s="94" t="s">
        <v>266</v>
      </c>
      <c r="N194" s="95" t="s">
        <v>267</v>
      </c>
    </row>
    <row r="195" spans="1:14">
      <c r="A195" s="67">
        <v>194</v>
      </c>
      <c r="B195" s="8" t="s">
        <v>204</v>
      </c>
      <c r="C195" s="67" t="s">
        <v>204</v>
      </c>
      <c r="D195" s="75" t="s">
        <v>250</v>
      </c>
      <c r="E195" s="77" t="s">
        <v>238</v>
      </c>
      <c r="F195" s="114" t="s">
        <v>236</v>
      </c>
      <c r="G195" s="81">
        <v>30</v>
      </c>
      <c r="H195" s="81">
        <v>30</v>
      </c>
      <c r="I195" s="73">
        <f t="shared" ref="I195:I211" si="6">L195/G195</f>
        <v>5.3018867924528337</v>
      </c>
      <c r="J195" s="76">
        <v>5.3</v>
      </c>
      <c r="K195" s="76">
        <f t="shared" ref="K195:K211" si="7">J195*H195</f>
        <v>159</v>
      </c>
      <c r="L195" s="76">
        <v>159.05660377358501</v>
      </c>
      <c r="M195" s="94" t="s">
        <v>266</v>
      </c>
      <c r="N195" s="95" t="s">
        <v>267</v>
      </c>
    </row>
    <row r="196" spans="1:14" hidden="1">
      <c r="A196" s="8">
        <v>195</v>
      </c>
      <c r="B196" s="8" t="s">
        <v>205</v>
      </c>
      <c r="C196" s="8" t="s">
        <v>205</v>
      </c>
      <c r="D196" s="10"/>
      <c r="E196" s="22"/>
      <c r="F196" s="22"/>
      <c r="G196" s="28">
        <v>10</v>
      </c>
      <c r="H196" s="12"/>
      <c r="I196" s="13">
        <f t="shared" si="6"/>
        <v>70</v>
      </c>
      <c r="J196" s="14"/>
      <c r="K196" s="14">
        <f t="shared" si="7"/>
        <v>0</v>
      </c>
      <c r="L196" s="14">
        <v>700</v>
      </c>
      <c r="M196" s="22"/>
      <c r="N196" s="16"/>
    </row>
    <row r="197" spans="1:14">
      <c r="A197" s="67">
        <v>196</v>
      </c>
      <c r="B197" s="8" t="s">
        <v>206</v>
      </c>
      <c r="C197" s="67" t="s">
        <v>206</v>
      </c>
      <c r="D197" s="75" t="s">
        <v>251</v>
      </c>
      <c r="E197" s="77" t="s">
        <v>238</v>
      </c>
      <c r="F197" s="114" t="s">
        <v>236</v>
      </c>
      <c r="G197" s="81">
        <v>10</v>
      </c>
      <c r="H197" s="81">
        <v>10</v>
      </c>
      <c r="I197" s="73">
        <f t="shared" si="6"/>
        <v>3.5</v>
      </c>
      <c r="J197" s="76">
        <v>3.5</v>
      </c>
      <c r="K197" s="76">
        <f t="shared" si="7"/>
        <v>35</v>
      </c>
      <c r="L197" s="76">
        <v>35</v>
      </c>
      <c r="M197" s="94" t="s">
        <v>266</v>
      </c>
      <c r="N197" s="95" t="s">
        <v>267</v>
      </c>
    </row>
    <row r="198" spans="1:14">
      <c r="A198" s="67">
        <v>197</v>
      </c>
      <c r="B198" s="8" t="s">
        <v>207</v>
      </c>
      <c r="C198" s="67" t="s">
        <v>207</v>
      </c>
      <c r="D198" s="82" t="s">
        <v>252</v>
      </c>
      <c r="E198" s="77" t="s">
        <v>238</v>
      </c>
      <c r="F198" s="114" t="s">
        <v>236</v>
      </c>
      <c r="G198" s="81">
        <v>150</v>
      </c>
      <c r="H198" s="81">
        <v>150</v>
      </c>
      <c r="I198" s="73">
        <f t="shared" si="6"/>
        <v>1.48</v>
      </c>
      <c r="J198" s="76">
        <v>1.41</v>
      </c>
      <c r="K198" s="76">
        <f t="shared" si="7"/>
        <v>211.5</v>
      </c>
      <c r="L198" s="76">
        <v>222</v>
      </c>
      <c r="M198" s="94" t="s">
        <v>266</v>
      </c>
      <c r="N198" s="95" t="s">
        <v>267</v>
      </c>
    </row>
    <row r="199" spans="1:14">
      <c r="A199" s="67">
        <v>198</v>
      </c>
      <c r="B199" s="8" t="s">
        <v>208</v>
      </c>
      <c r="C199" s="67" t="s">
        <v>208</v>
      </c>
      <c r="D199" s="75" t="s">
        <v>253</v>
      </c>
      <c r="E199" s="77" t="s">
        <v>238</v>
      </c>
      <c r="F199" s="114" t="s">
        <v>236</v>
      </c>
      <c r="G199" s="81">
        <v>1000</v>
      </c>
      <c r="H199" s="81">
        <v>1000</v>
      </c>
      <c r="I199" s="73">
        <f t="shared" si="6"/>
        <v>2.5471698113207499</v>
      </c>
      <c r="J199" s="76">
        <v>2.54</v>
      </c>
      <c r="K199" s="76">
        <f t="shared" si="7"/>
        <v>2540</v>
      </c>
      <c r="L199" s="76">
        <v>2547.1698113207499</v>
      </c>
      <c r="M199" s="94" t="s">
        <v>266</v>
      </c>
      <c r="N199" s="95" t="s">
        <v>267</v>
      </c>
    </row>
    <row r="200" spans="1:14">
      <c r="A200" s="67">
        <v>199</v>
      </c>
      <c r="B200" s="8" t="s">
        <v>209</v>
      </c>
      <c r="C200" s="67" t="s">
        <v>209</v>
      </c>
      <c r="D200" s="75" t="s">
        <v>254</v>
      </c>
      <c r="E200" s="77" t="s">
        <v>238</v>
      </c>
      <c r="F200" s="114" t="s">
        <v>236</v>
      </c>
      <c r="G200" s="81">
        <v>60</v>
      </c>
      <c r="H200" s="81">
        <v>60</v>
      </c>
      <c r="I200" s="73">
        <f t="shared" si="6"/>
        <v>4.6037735849056665</v>
      </c>
      <c r="J200" s="76">
        <v>4.5999999999999996</v>
      </c>
      <c r="K200" s="76">
        <f t="shared" si="7"/>
        <v>276</v>
      </c>
      <c r="L200" s="76">
        <v>276.22641509433998</v>
      </c>
      <c r="M200" s="94" t="s">
        <v>266</v>
      </c>
      <c r="N200" s="95" t="s">
        <v>267</v>
      </c>
    </row>
    <row r="201" spans="1:14">
      <c r="A201" s="67">
        <v>200</v>
      </c>
      <c r="B201" s="8" t="s">
        <v>210</v>
      </c>
      <c r="C201" s="67" t="s">
        <v>210</v>
      </c>
      <c r="D201" s="75" t="s">
        <v>255</v>
      </c>
      <c r="E201" s="77" t="s">
        <v>238</v>
      </c>
      <c r="F201" s="114" t="s">
        <v>236</v>
      </c>
      <c r="G201" s="81">
        <v>250</v>
      </c>
      <c r="H201" s="81">
        <v>250</v>
      </c>
      <c r="I201" s="73">
        <f t="shared" si="6"/>
        <v>11.3</v>
      </c>
      <c r="J201" s="76">
        <v>11.3</v>
      </c>
      <c r="K201" s="76">
        <f t="shared" si="7"/>
        <v>2825</v>
      </c>
      <c r="L201" s="76">
        <v>2825</v>
      </c>
      <c r="M201" s="94" t="s">
        <v>266</v>
      </c>
      <c r="N201" s="95" t="s">
        <v>267</v>
      </c>
    </row>
    <row r="202" spans="1:14">
      <c r="A202" s="67">
        <v>201</v>
      </c>
      <c r="B202" s="8" t="s">
        <v>211</v>
      </c>
      <c r="C202" s="67" t="s">
        <v>211</v>
      </c>
      <c r="D202" s="75" t="s">
        <v>256</v>
      </c>
      <c r="E202" s="77" t="s">
        <v>238</v>
      </c>
      <c r="F202" s="114" t="s">
        <v>236</v>
      </c>
      <c r="G202" s="81">
        <v>10</v>
      </c>
      <c r="H202" s="81">
        <v>10</v>
      </c>
      <c r="I202" s="73">
        <f t="shared" si="6"/>
        <v>23</v>
      </c>
      <c r="J202" s="76">
        <v>22</v>
      </c>
      <c r="K202" s="76">
        <f t="shared" si="7"/>
        <v>220</v>
      </c>
      <c r="L202" s="76">
        <v>230</v>
      </c>
      <c r="M202" s="94" t="s">
        <v>266</v>
      </c>
      <c r="N202" s="95" t="s">
        <v>267</v>
      </c>
    </row>
    <row r="203" spans="1:14" hidden="1">
      <c r="A203" s="8">
        <v>202</v>
      </c>
      <c r="B203" s="8" t="s">
        <v>212</v>
      </c>
      <c r="C203" s="8" t="s">
        <v>212</v>
      </c>
      <c r="D203" s="10"/>
      <c r="E203" s="22"/>
      <c r="F203" s="22"/>
      <c r="G203" s="28">
        <v>100</v>
      </c>
      <c r="H203" s="12"/>
      <c r="I203" s="13">
        <f t="shared" si="6"/>
        <v>14.7</v>
      </c>
      <c r="J203" s="14"/>
      <c r="K203" s="14">
        <f t="shared" si="7"/>
        <v>0</v>
      </c>
      <c r="L203" s="14">
        <v>1470</v>
      </c>
      <c r="M203" s="22"/>
      <c r="N203" s="16"/>
    </row>
    <row r="204" spans="1:14" hidden="1">
      <c r="A204" s="8">
        <v>203</v>
      </c>
      <c r="B204" s="8" t="s">
        <v>213</v>
      </c>
      <c r="C204" s="8" t="s">
        <v>213</v>
      </c>
      <c r="D204" s="10"/>
      <c r="E204" s="22"/>
      <c r="F204" s="22"/>
      <c r="G204" s="28">
        <v>5000</v>
      </c>
      <c r="H204" s="12"/>
      <c r="I204" s="13">
        <f t="shared" si="6"/>
        <v>57.09</v>
      </c>
      <c r="J204" s="31"/>
      <c r="K204" s="14">
        <f t="shared" si="7"/>
        <v>0</v>
      </c>
      <c r="L204" s="135">
        <v>285450</v>
      </c>
      <c r="M204" s="22"/>
      <c r="N204" s="16"/>
    </row>
    <row r="205" spans="1:14" hidden="1">
      <c r="A205" s="8"/>
      <c r="B205" s="8" t="s">
        <v>214</v>
      </c>
      <c r="C205" s="8" t="s">
        <v>214</v>
      </c>
      <c r="D205" s="10"/>
      <c r="E205" s="22"/>
      <c r="F205" s="22"/>
      <c r="G205" s="28">
        <v>20000</v>
      </c>
      <c r="H205" s="12"/>
      <c r="I205" s="13">
        <f t="shared" si="6"/>
        <v>0</v>
      </c>
      <c r="J205" s="31"/>
      <c r="K205" s="14">
        <f t="shared" si="7"/>
        <v>0</v>
      </c>
      <c r="L205" s="135"/>
      <c r="M205" s="22"/>
      <c r="N205" s="16"/>
    </row>
    <row r="206" spans="1:14" hidden="1">
      <c r="A206" s="8"/>
      <c r="B206" s="8" t="s">
        <v>215</v>
      </c>
      <c r="C206" s="8" t="s">
        <v>215</v>
      </c>
      <c r="D206" s="10"/>
      <c r="E206" s="22"/>
      <c r="F206" s="22"/>
      <c r="G206" s="28">
        <v>60000</v>
      </c>
      <c r="H206" s="12"/>
      <c r="I206" s="13">
        <f t="shared" si="6"/>
        <v>0</v>
      </c>
      <c r="J206" s="31"/>
      <c r="K206" s="14">
        <f t="shared" si="7"/>
        <v>0</v>
      </c>
      <c r="L206" s="135"/>
      <c r="M206" s="22"/>
      <c r="N206" s="16"/>
    </row>
    <row r="207" spans="1:14" hidden="1">
      <c r="A207" s="8"/>
      <c r="B207" s="8" t="s">
        <v>216</v>
      </c>
      <c r="C207" s="8" t="s">
        <v>216</v>
      </c>
      <c r="D207" s="10"/>
      <c r="E207" s="22"/>
      <c r="F207" s="22"/>
      <c r="G207" s="28">
        <v>25000</v>
      </c>
      <c r="H207" s="12"/>
      <c r="I207" s="13">
        <f t="shared" si="6"/>
        <v>0</v>
      </c>
      <c r="J207" s="31"/>
      <c r="K207" s="14">
        <f t="shared" si="7"/>
        <v>0</v>
      </c>
      <c r="L207" s="135"/>
      <c r="M207" s="22"/>
      <c r="N207" s="16"/>
    </row>
    <row r="208" spans="1:14" hidden="1">
      <c r="A208" s="8">
        <v>204</v>
      </c>
      <c r="B208" s="8" t="s">
        <v>217</v>
      </c>
      <c r="C208" s="8" t="s">
        <v>217</v>
      </c>
      <c r="D208" s="10"/>
      <c r="E208" s="22"/>
      <c r="F208" s="22"/>
      <c r="G208" s="28">
        <v>1000000</v>
      </c>
      <c r="H208" s="12"/>
      <c r="I208" s="13">
        <f t="shared" si="6"/>
        <v>0.28999999999999998</v>
      </c>
      <c r="J208" s="31"/>
      <c r="K208" s="14">
        <f t="shared" si="7"/>
        <v>0</v>
      </c>
      <c r="L208" s="14">
        <v>290000</v>
      </c>
      <c r="M208" s="22"/>
      <c r="N208" s="16"/>
    </row>
    <row r="209" spans="1:14" hidden="1">
      <c r="A209" s="8">
        <v>205</v>
      </c>
      <c r="B209" s="8" t="s">
        <v>218</v>
      </c>
      <c r="C209" s="8" t="s">
        <v>218</v>
      </c>
      <c r="D209" s="10"/>
      <c r="E209" s="22"/>
      <c r="F209" s="22"/>
      <c r="G209" s="28">
        <v>500000</v>
      </c>
      <c r="H209" s="12"/>
      <c r="I209" s="13">
        <f t="shared" si="6"/>
        <v>0.25</v>
      </c>
      <c r="J209" s="31"/>
      <c r="K209" s="14">
        <f t="shared" si="7"/>
        <v>0</v>
      </c>
      <c r="L209" s="14">
        <v>125000</v>
      </c>
      <c r="M209" s="22"/>
      <c r="N209" s="16"/>
    </row>
    <row r="210" spans="1:14" hidden="1">
      <c r="A210" s="8">
        <v>206</v>
      </c>
      <c r="B210" s="8" t="s">
        <v>219</v>
      </c>
      <c r="C210" s="8" t="s">
        <v>219</v>
      </c>
      <c r="D210" s="10"/>
      <c r="E210" s="22"/>
      <c r="F210" s="22"/>
      <c r="G210" s="28">
        <v>73000</v>
      </c>
      <c r="H210" s="12"/>
      <c r="I210" s="13">
        <f t="shared" si="6"/>
        <v>0.22</v>
      </c>
      <c r="J210" s="31"/>
      <c r="K210" s="14">
        <f t="shared" si="7"/>
        <v>0</v>
      </c>
      <c r="L210" s="14">
        <v>16060</v>
      </c>
      <c r="M210" s="22"/>
      <c r="N210" s="16"/>
    </row>
    <row r="211" spans="1:14" hidden="1">
      <c r="A211" s="8">
        <v>207</v>
      </c>
      <c r="B211" s="8" t="s">
        <v>220</v>
      </c>
      <c r="C211" s="8" t="s">
        <v>220</v>
      </c>
      <c r="D211" s="10"/>
      <c r="E211" s="22"/>
      <c r="F211" s="22"/>
      <c r="G211" s="28">
        <v>115000</v>
      </c>
      <c r="H211" s="12"/>
      <c r="I211" s="13">
        <f t="shared" si="6"/>
        <v>0.21</v>
      </c>
      <c r="J211" s="31"/>
      <c r="K211" s="14">
        <f t="shared" si="7"/>
        <v>0</v>
      </c>
      <c r="L211" s="14">
        <v>24150</v>
      </c>
      <c r="M211" s="22"/>
      <c r="N211" s="16"/>
    </row>
    <row r="212" spans="1:14" hidden="1">
      <c r="A212" s="8"/>
      <c r="B212" s="32"/>
      <c r="C212" s="32"/>
      <c r="D212" s="10"/>
      <c r="E212" s="22"/>
      <c r="F212" s="22"/>
      <c r="G212" s="33"/>
      <c r="H212" s="12"/>
      <c r="I212" s="30"/>
      <c r="J212" s="31"/>
      <c r="K212" s="14" t="s">
        <v>221</v>
      </c>
      <c r="L212" s="34">
        <f>SUM(L2:L211)</f>
        <v>2591661.0830188682</v>
      </c>
      <c r="M212" s="22"/>
      <c r="N212" s="16"/>
    </row>
    <row r="213" spans="1:14">
      <c r="A213" s="101"/>
      <c r="B213" s="36"/>
      <c r="C213" s="102"/>
      <c r="D213" s="103"/>
      <c r="E213" s="104"/>
      <c r="F213" s="104"/>
      <c r="G213" s="105"/>
      <c r="H213" s="106"/>
      <c r="I213" s="107"/>
      <c r="J213" s="107"/>
      <c r="K213" s="108"/>
      <c r="L213" s="108"/>
      <c r="M213" s="104"/>
      <c r="N213" s="109"/>
    </row>
    <row r="214" spans="1:14">
      <c r="A214" s="35"/>
      <c r="B214" s="44"/>
      <c r="D214" s="37"/>
      <c r="G214" s="39"/>
      <c r="I214" s="41"/>
      <c r="J214" s="41"/>
      <c r="K214" s="42"/>
      <c r="L214" s="42"/>
    </row>
    <row r="215" spans="1:14">
      <c r="A215" s="35"/>
      <c r="B215" s="36"/>
      <c r="C215" s="36"/>
      <c r="D215" s="37"/>
      <c r="G215" s="39"/>
      <c r="I215" s="41"/>
      <c r="J215" s="41"/>
      <c r="K215" s="42"/>
      <c r="L215" s="42"/>
    </row>
    <row r="216" spans="1:14">
      <c r="A216" s="35"/>
      <c r="B216" s="44"/>
      <c r="D216" s="37"/>
      <c r="G216" s="39"/>
      <c r="I216" s="41"/>
      <c r="J216" s="41"/>
      <c r="K216" s="42"/>
      <c r="L216" s="42"/>
    </row>
    <row r="217" spans="1:14">
      <c r="A217" s="35"/>
      <c r="B217" s="44"/>
      <c r="D217" s="37"/>
      <c r="G217" s="39"/>
      <c r="I217" s="41"/>
      <c r="J217" s="41"/>
      <c r="K217" s="42"/>
      <c r="L217" s="42"/>
    </row>
    <row r="218" spans="1:14">
      <c r="A218" s="46"/>
      <c r="B218" s="44"/>
      <c r="D218" s="37"/>
      <c r="G218" s="39"/>
      <c r="I218" s="41"/>
      <c r="J218" s="41"/>
      <c r="K218" s="42"/>
      <c r="L218" s="42"/>
    </row>
    <row r="219" spans="1:14">
      <c r="A219" s="46"/>
      <c r="B219" s="44"/>
      <c r="D219" s="37"/>
      <c r="G219" s="39"/>
      <c r="I219" s="41"/>
      <c r="J219" s="41"/>
      <c r="K219" s="42"/>
      <c r="L219" s="42"/>
    </row>
    <row r="220" spans="1:14">
      <c r="A220" s="46"/>
      <c r="B220" s="44"/>
      <c r="D220" s="37"/>
      <c r="G220" s="39"/>
      <c r="I220" s="41"/>
      <c r="J220" s="41"/>
      <c r="K220" s="42"/>
      <c r="L220" s="42"/>
    </row>
    <row r="221" spans="1:14">
      <c r="A221" s="46"/>
      <c r="B221" s="36"/>
      <c r="C221" s="36"/>
      <c r="D221" s="37"/>
      <c r="G221" s="39"/>
      <c r="I221" s="41"/>
      <c r="J221" s="41"/>
      <c r="K221" s="42"/>
      <c r="L221" s="42"/>
    </row>
    <row r="222" spans="1:14">
      <c r="A222" s="46"/>
      <c r="B222" s="36"/>
      <c r="C222" s="36"/>
      <c r="D222" s="37"/>
      <c r="G222" s="39"/>
      <c r="I222" s="41"/>
      <c r="J222" s="41"/>
      <c r="K222" s="42"/>
      <c r="L222" s="42"/>
    </row>
    <row r="223" spans="1:14">
      <c r="A223" s="46"/>
      <c r="B223" s="36"/>
      <c r="C223" s="36"/>
      <c r="D223" s="37"/>
      <c r="G223" s="39"/>
      <c r="I223" s="41"/>
      <c r="J223" s="41"/>
      <c r="K223" s="42"/>
      <c r="L223" s="42"/>
    </row>
    <row r="224" spans="1:14">
      <c r="A224" s="46"/>
      <c r="B224" s="36"/>
      <c r="C224" s="36"/>
      <c r="D224" s="37"/>
      <c r="G224" s="39"/>
      <c r="I224" s="41"/>
      <c r="J224" s="41"/>
      <c r="K224" s="42"/>
      <c r="L224" s="42"/>
    </row>
    <row r="225" spans="1:12">
      <c r="A225" s="46"/>
      <c r="B225" s="36"/>
      <c r="C225" s="36"/>
      <c r="D225" s="37"/>
      <c r="G225" s="39"/>
      <c r="I225" s="41"/>
      <c r="J225" s="41"/>
      <c r="K225" s="42"/>
      <c r="L225" s="42"/>
    </row>
    <row r="226" spans="1:12">
      <c r="A226" s="46"/>
      <c r="B226" s="36"/>
      <c r="C226" s="36"/>
      <c r="D226" s="37"/>
      <c r="G226" s="39"/>
      <c r="I226" s="41"/>
      <c r="J226" s="41"/>
      <c r="K226" s="42"/>
      <c r="L226" s="42"/>
    </row>
    <row r="227" spans="1:12">
      <c r="A227" s="46"/>
      <c r="B227" s="36"/>
      <c r="C227" s="36"/>
      <c r="D227" s="37"/>
      <c r="G227" s="39"/>
      <c r="I227" s="41"/>
      <c r="J227" s="41"/>
      <c r="K227" s="42"/>
      <c r="L227" s="42"/>
    </row>
    <row r="228" spans="1:12">
      <c r="A228" s="46"/>
      <c r="B228" s="36"/>
      <c r="C228" s="36"/>
      <c r="D228" s="37"/>
      <c r="G228" s="39"/>
      <c r="I228" s="41"/>
      <c r="J228" s="41"/>
      <c r="K228" s="42"/>
      <c r="L228" s="42"/>
    </row>
    <row r="229" spans="1:12">
      <c r="A229" s="46"/>
      <c r="B229" s="36"/>
      <c r="C229" s="36"/>
      <c r="D229" s="37"/>
      <c r="G229" s="39"/>
      <c r="I229" s="41"/>
      <c r="J229" s="41"/>
      <c r="K229" s="42"/>
      <c r="L229" s="42"/>
    </row>
    <row r="230" spans="1:12">
      <c r="A230" s="46"/>
      <c r="B230" s="36"/>
      <c r="C230" s="36"/>
      <c r="D230" s="37"/>
      <c r="G230" s="39"/>
      <c r="I230" s="41"/>
      <c r="J230" s="41"/>
      <c r="K230" s="42"/>
      <c r="L230" s="42"/>
    </row>
    <row r="231" spans="1:12">
      <c r="A231" s="46"/>
      <c r="B231" s="36"/>
      <c r="C231" s="36"/>
      <c r="D231" s="37"/>
      <c r="G231" s="39"/>
      <c r="I231" s="41"/>
      <c r="J231" s="41"/>
      <c r="K231" s="42"/>
      <c r="L231" s="42"/>
    </row>
    <row r="232" spans="1:12">
      <c r="A232" s="46"/>
      <c r="B232" s="36"/>
      <c r="C232" s="36"/>
      <c r="D232" s="37"/>
      <c r="G232" s="39"/>
      <c r="I232" s="41"/>
      <c r="J232" s="41"/>
      <c r="K232" s="42"/>
      <c r="L232" s="42"/>
    </row>
    <row r="233" spans="1:12">
      <c r="A233" s="46"/>
      <c r="B233" s="36"/>
      <c r="C233" s="36"/>
      <c r="D233" s="37"/>
      <c r="G233" s="39"/>
      <c r="I233" s="41"/>
      <c r="J233" s="41"/>
      <c r="K233" s="42"/>
      <c r="L233" s="42"/>
    </row>
    <row r="234" spans="1:12">
      <c r="A234" s="46"/>
      <c r="B234" s="36"/>
      <c r="C234" s="36"/>
      <c r="D234" s="37"/>
      <c r="G234" s="39"/>
      <c r="I234" s="41"/>
      <c r="J234" s="41"/>
      <c r="K234" s="42"/>
      <c r="L234" s="42"/>
    </row>
    <row r="235" spans="1:12">
      <c r="A235" s="46"/>
      <c r="B235" s="36"/>
      <c r="C235" s="36"/>
      <c r="D235" s="37"/>
      <c r="G235" s="39"/>
      <c r="I235" s="41"/>
      <c r="J235" s="41"/>
      <c r="K235" s="42"/>
      <c r="L235" s="42"/>
    </row>
    <row r="236" spans="1:12">
      <c r="A236" s="46"/>
      <c r="B236" s="36"/>
      <c r="C236" s="36"/>
      <c r="D236" s="37"/>
      <c r="G236" s="39"/>
      <c r="I236" s="41"/>
      <c r="J236" s="41"/>
      <c r="K236" s="42"/>
      <c r="L236" s="42"/>
    </row>
    <row r="237" spans="1:12">
      <c r="A237" s="46"/>
      <c r="B237" s="36"/>
      <c r="C237" s="36"/>
      <c r="D237" s="37"/>
      <c r="G237" s="39"/>
      <c r="I237" s="41"/>
      <c r="J237" s="41"/>
      <c r="K237" s="42"/>
      <c r="L237" s="42"/>
    </row>
    <row r="238" spans="1:12">
      <c r="A238" s="46"/>
      <c r="B238" s="36"/>
      <c r="C238" s="36"/>
      <c r="D238" s="37"/>
      <c r="G238" s="39"/>
      <c r="I238" s="41"/>
      <c r="J238" s="41"/>
      <c r="K238" s="42"/>
      <c r="L238" s="42"/>
    </row>
    <row r="239" spans="1:12">
      <c r="A239" s="46"/>
      <c r="B239" s="36"/>
      <c r="C239" s="36"/>
      <c r="D239" s="37"/>
      <c r="G239" s="39"/>
      <c r="I239" s="41"/>
      <c r="J239" s="41"/>
      <c r="K239" s="42"/>
      <c r="L239" s="42"/>
    </row>
    <row r="240" spans="1:12">
      <c r="A240" s="46"/>
      <c r="B240" s="36"/>
      <c r="C240" s="47"/>
      <c r="D240" s="37"/>
      <c r="G240" s="39"/>
      <c r="I240" s="41"/>
      <c r="J240" s="41"/>
      <c r="K240" s="42"/>
      <c r="L240" s="42"/>
    </row>
    <row r="241" spans="1:12">
      <c r="A241" s="46"/>
      <c r="B241" s="36"/>
      <c r="C241" s="47"/>
      <c r="D241" s="37"/>
      <c r="G241" s="39"/>
      <c r="I241" s="41"/>
      <c r="J241" s="41"/>
      <c r="K241" s="42"/>
      <c r="L241" s="42"/>
    </row>
    <row r="242" spans="1:12">
      <c r="A242" s="46"/>
      <c r="B242" s="36"/>
      <c r="C242" s="36"/>
      <c r="D242" s="37"/>
      <c r="G242" s="39"/>
      <c r="I242" s="41"/>
      <c r="J242" s="41"/>
      <c r="K242" s="42"/>
      <c r="L242" s="42"/>
    </row>
    <row r="243" spans="1:12">
      <c r="A243" s="46"/>
      <c r="B243" s="36"/>
      <c r="C243" s="36"/>
      <c r="D243" s="37"/>
      <c r="G243" s="39"/>
      <c r="I243" s="41"/>
      <c r="J243" s="41"/>
      <c r="K243" s="42"/>
      <c r="L243" s="42"/>
    </row>
    <row r="244" spans="1:12">
      <c r="A244" s="46"/>
      <c r="B244" s="47"/>
      <c r="C244" s="47"/>
      <c r="D244" s="37"/>
      <c r="G244" s="39"/>
      <c r="I244" s="41"/>
      <c r="J244" s="41"/>
      <c r="K244" s="42"/>
      <c r="L244" s="42"/>
    </row>
    <row r="245" spans="1:12">
      <c r="A245" s="46"/>
      <c r="B245" s="47"/>
      <c r="C245" s="47"/>
      <c r="D245" s="37"/>
      <c r="G245" s="39"/>
      <c r="I245" s="41"/>
      <c r="J245" s="41"/>
      <c r="K245" s="42"/>
      <c r="L245" s="42"/>
    </row>
    <row r="246" spans="1:12">
      <c r="A246" s="46"/>
      <c r="B246" s="47"/>
      <c r="C246" s="47"/>
      <c r="D246" s="37"/>
      <c r="G246" s="39"/>
      <c r="I246" s="41"/>
      <c r="J246" s="41"/>
      <c r="K246" s="42"/>
      <c r="L246" s="42"/>
    </row>
    <row r="247" spans="1:12">
      <c r="A247" s="46"/>
      <c r="B247" s="47"/>
      <c r="C247" s="47"/>
      <c r="D247" s="37"/>
      <c r="G247" s="39"/>
      <c r="I247" s="41"/>
      <c r="J247" s="41"/>
      <c r="K247" s="42"/>
      <c r="L247" s="42"/>
    </row>
    <row r="248" spans="1:12">
      <c r="A248" s="46"/>
      <c r="B248" s="36"/>
      <c r="C248" s="36"/>
      <c r="D248" s="37"/>
      <c r="G248" s="39"/>
      <c r="I248" s="41"/>
      <c r="J248" s="41"/>
      <c r="K248" s="42"/>
      <c r="L248" s="42"/>
    </row>
    <row r="249" spans="1:12">
      <c r="A249" s="46"/>
      <c r="B249" s="36"/>
      <c r="C249" s="36"/>
      <c r="D249" s="37"/>
      <c r="G249" s="39"/>
      <c r="I249" s="41"/>
      <c r="J249" s="41"/>
      <c r="K249" s="42"/>
      <c r="L249" s="42"/>
    </row>
    <row r="250" spans="1:12">
      <c r="A250" s="46"/>
      <c r="B250" s="36"/>
      <c r="C250" s="36"/>
      <c r="D250" s="37"/>
      <c r="G250" s="39"/>
      <c r="I250" s="41"/>
      <c r="J250" s="41"/>
      <c r="K250" s="42"/>
      <c r="L250" s="42"/>
    </row>
    <row r="251" spans="1:12">
      <c r="A251" s="46"/>
      <c r="B251" s="36"/>
      <c r="C251" s="36"/>
      <c r="D251" s="37"/>
      <c r="G251" s="39"/>
      <c r="I251" s="41"/>
      <c r="J251" s="41"/>
      <c r="K251" s="42"/>
      <c r="L251" s="42"/>
    </row>
    <row r="252" spans="1:12">
      <c r="A252" s="46"/>
      <c r="B252" s="36"/>
      <c r="C252" s="36"/>
      <c r="D252" s="37"/>
      <c r="G252" s="39"/>
      <c r="I252" s="41"/>
      <c r="J252" s="41"/>
      <c r="K252" s="42"/>
      <c r="L252" s="42"/>
    </row>
    <row r="253" spans="1:12">
      <c r="A253" s="46"/>
      <c r="B253" s="36"/>
      <c r="C253" s="36"/>
      <c r="D253" s="37"/>
      <c r="G253" s="39"/>
      <c r="I253" s="41"/>
      <c r="J253" s="41"/>
      <c r="K253" s="42"/>
      <c r="L253" s="42"/>
    </row>
    <row r="254" spans="1:12">
      <c r="A254" s="46"/>
      <c r="B254" s="36"/>
      <c r="C254" s="36"/>
      <c r="D254" s="37"/>
      <c r="G254" s="39"/>
      <c r="I254" s="41"/>
      <c r="J254" s="41"/>
      <c r="K254" s="42"/>
      <c r="L254" s="42"/>
    </row>
    <row r="255" spans="1:12">
      <c r="A255" s="46"/>
      <c r="B255" s="36"/>
      <c r="C255" s="36"/>
      <c r="D255" s="37"/>
      <c r="G255" s="39"/>
      <c r="I255" s="41"/>
      <c r="J255" s="41"/>
      <c r="K255" s="42"/>
      <c r="L255" s="42"/>
    </row>
    <row r="256" spans="1:12">
      <c r="A256" s="46"/>
      <c r="B256" s="36"/>
      <c r="C256" s="36"/>
      <c r="D256" s="37"/>
      <c r="G256" s="39"/>
      <c r="I256" s="41"/>
      <c r="J256" s="41"/>
      <c r="K256" s="42"/>
      <c r="L256" s="42"/>
    </row>
    <row r="257" spans="1:12">
      <c r="A257" s="46"/>
      <c r="B257" s="36"/>
      <c r="C257" s="36"/>
      <c r="D257" s="37"/>
      <c r="G257" s="39"/>
      <c r="I257" s="41"/>
      <c r="J257" s="41"/>
      <c r="K257" s="42"/>
      <c r="L257" s="42"/>
    </row>
    <row r="258" spans="1:12">
      <c r="A258" s="46"/>
      <c r="B258" s="36"/>
      <c r="C258" s="36"/>
      <c r="D258" s="37"/>
      <c r="G258" s="39"/>
      <c r="I258" s="41"/>
      <c r="J258" s="41"/>
      <c r="K258" s="42"/>
      <c r="L258" s="42"/>
    </row>
    <row r="259" spans="1:12">
      <c r="A259" s="46"/>
      <c r="B259" s="36"/>
      <c r="C259" s="36"/>
      <c r="D259" s="37"/>
      <c r="G259" s="39"/>
      <c r="I259" s="41"/>
      <c r="J259" s="41"/>
      <c r="K259" s="42"/>
      <c r="L259" s="42"/>
    </row>
    <row r="260" spans="1:12">
      <c r="A260" s="46"/>
      <c r="B260" s="36"/>
      <c r="C260" s="36"/>
      <c r="D260" s="37"/>
      <c r="G260" s="39"/>
      <c r="I260" s="41"/>
      <c r="J260" s="41"/>
      <c r="K260" s="42"/>
      <c r="L260" s="42"/>
    </row>
    <row r="261" spans="1:12">
      <c r="A261" s="46"/>
      <c r="B261" s="36"/>
      <c r="C261" s="36"/>
      <c r="D261" s="37"/>
      <c r="G261" s="39"/>
      <c r="I261" s="41"/>
      <c r="J261" s="41"/>
      <c r="K261" s="42"/>
      <c r="L261" s="42"/>
    </row>
    <row r="262" spans="1:12">
      <c r="A262" s="46"/>
      <c r="B262" s="44"/>
      <c r="D262" s="37"/>
      <c r="G262" s="39"/>
      <c r="I262" s="41"/>
      <c r="J262" s="41"/>
      <c r="K262" s="42"/>
      <c r="L262" s="42"/>
    </row>
    <row r="263" spans="1:12">
      <c r="A263" s="46"/>
      <c r="B263" s="44"/>
      <c r="D263" s="37"/>
      <c r="G263" s="39"/>
      <c r="I263" s="41"/>
      <c r="J263" s="41"/>
      <c r="K263" s="42"/>
      <c r="L263" s="42"/>
    </row>
    <row r="264" spans="1:12">
      <c r="A264" s="46"/>
      <c r="B264" s="36"/>
      <c r="C264" s="36"/>
      <c r="D264" s="37"/>
      <c r="G264" s="39"/>
      <c r="I264" s="41"/>
      <c r="J264" s="41"/>
      <c r="K264" s="42"/>
      <c r="L264" s="42"/>
    </row>
    <row r="265" spans="1:12">
      <c r="A265" s="46"/>
      <c r="B265" s="36"/>
      <c r="C265" s="36"/>
      <c r="D265" s="37"/>
      <c r="G265" s="39"/>
      <c r="I265" s="41"/>
      <c r="J265" s="41"/>
      <c r="K265" s="42"/>
      <c r="L265" s="42"/>
    </row>
    <row r="266" spans="1:12">
      <c r="A266" s="46"/>
      <c r="B266" s="36"/>
      <c r="C266" s="36"/>
      <c r="D266" s="37"/>
      <c r="G266" s="39"/>
      <c r="I266" s="41"/>
      <c r="J266" s="41"/>
      <c r="K266" s="42"/>
      <c r="L266" s="42"/>
    </row>
    <row r="267" spans="1:12">
      <c r="A267" s="46"/>
      <c r="B267" s="36"/>
      <c r="C267" s="36"/>
      <c r="D267" s="37"/>
      <c r="G267" s="39"/>
      <c r="I267" s="41"/>
      <c r="J267" s="41"/>
      <c r="K267" s="42"/>
      <c r="L267" s="42"/>
    </row>
    <row r="268" spans="1:12">
      <c r="A268" s="46"/>
      <c r="B268" s="36"/>
      <c r="C268" s="36"/>
      <c r="D268" s="37"/>
      <c r="G268" s="39"/>
      <c r="I268" s="41"/>
      <c r="J268" s="41"/>
      <c r="K268" s="42"/>
      <c r="L268" s="42"/>
    </row>
    <row r="269" spans="1:12">
      <c r="A269" s="46"/>
      <c r="B269" s="36"/>
      <c r="C269" s="36"/>
      <c r="D269" s="37"/>
      <c r="G269" s="39"/>
      <c r="I269" s="41"/>
      <c r="J269" s="41"/>
      <c r="K269" s="42"/>
      <c r="L269" s="42"/>
    </row>
    <row r="270" spans="1:12">
      <c r="A270" s="46"/>
      <c r="B270" s="36"/>
      <c r="C270" s="36"/>
      <c r="D270" s="37"/>
      <c r="G270" s="39"/>
      <c r="I270" s="41"/>
      <c r="J270" s="41"/>
      <c r="K270" s="42"/>
      <c r="L270" s="42"/>
    </row>
    <row r="271" spans="1:12">
      <c r="A271" s="46"/>
      <c r="B271" s="36"/>
      <c r="C271" s="36"/>
      <c r="D271" s="37"/>
      <c r="G271" s="39"/>
      <c r="I271" s="41"/>
      <c r="J271" s="41"/>
      <c r="K271" s="42"/>
      <c r="L271" s="42"/>
    </row>
    <row r="272" spans="1:12">
      <c r="A272" s="46"/>
      <c r="B272" s="36"/>
      <c r="C272" s="36"/>
      <c r="D272" s="37"/>
      <c r="G272" s="39"/>
      <c r="I272" s="41"/>
      <c r="J272" s="41"/>
      <c r="K272" s="42"/>
      <c r="L272" s="42"/>
    </row>
    <row r="273" spans="1:18">
      <c r="A273" s="46"/>
      <c r="B273" s="32"/>
      <c r="C273" s="32"/>
      <c r="D273" s="10"/>
      <c r="E273" s="22"/>
      <c r="F273" s="22"/>
      <c r="G273" s="33"/>
      <c r="H273" s="12"/>
      <c r="I273" s="48"/>
      <c r="J273" s="41"/>
      <c r="K273" s="14"/>
      <c r="L273" s="14"/>
      <c r="M273" s="22"/>
      <c r="N273" s="16"/>
    </row>
    <row r="274" spans="1:18">
      <c r="A274" s="46"/>
      <c r="B274" s="32"/>
      <c r="C274" s="32"/>
      <c r="D274" s="10"/>
      <c r="G274" s="33"/>
      <c r="I274" s="48"/>
      <c r="J274" s="41"/>
      <c r="K274" s="14"/>
    </row>
    <row r="275" spans="1:18">
      <c r="A275" s="46"/>
      <c r="B275" s="32"/>
      <c r="C275" s="32"/>
      <c r="D275" s="10"/>
      <c r="G275" s="33"/>
      <c r="I275" s="48"/>
      <c r="J275" s="41"/>
      <c r="K275" s="14"/>
      <c r="R275" s="2"/>
    </row>
    <row r="276" spans="1:18">
      <c r="A276" s="46"/>
      <c r="B276" s="32"/>
      <c r="C276" s="32"/>
      <c r="D276" s="10"/>
      <c r="G276" s="33"/>
      <c r="I276" s="48"/>
      <c r="J276" s="41"/>
      <c r="K276" s="14"/>
    </row>
    <row r="277" spans="1:18">
      <c r="A277" s="46"/>
      <c r="B277" s="32"/>
      <c r="C277" s="32"/>
      <c r="D277" s="10"/>
      <c r="G277" s="33"/>
      <c r="I277" s="48"/>
      <c r="J277" s="41"/>
      <c r="K277" s="14"/>
    </row>
    <row r="278" spans="1:18">
      <c r="A278" s="46"/>
      <c r="B278" s="32"/>
      <c r="C278" s="32"/>
      <c r="D278" s="10"/>
      <c r="G278" s="33"/>
      <c r="I278" s="48"/>
      <c r="J278" s="41"/>
      <c r="K278" s="14"/>
    </row>
    <row r="279" spans="1:18">
      <c r="A279" s="46"/>
      <c r="B279" s="32"/>
      <c r="C279" s="32"/>
      <c r="D279" s="10"/>
      <c r="G279" s="33"/>
      <c r="I279" s="48"/>
      <c r="J279" s="41"/>
      <c r="K279" s="14"/>
    </row>
    <row r="280" spans="1:18">
      <c r="A280" s="46"/>
      <c r="B280" s="32"/>
      <c r="C280" s="32"/>
      <c r="D280" s="10"/>
      <c r="G280" s="33"/>
      <c r="I280" s="48"/>
      <c r="J280" s="41"/>
      <c r="K280" s="14"/>
    </row>
    <row r="281" spans="1:18">
      <c r="A281" s="46"/>
      <c r="B281" s="32"/>
      <c r="C281" s="32"/>
      <c r="D281" s="10"/>
      <c r="G281" s="33"/>
      <c r="I281" s="48"/>
      <c r="J281" s="41"/>
      <c r="K281" s="14"/>
    </row>
    <row r="282" spans="1:18">
      <c r="A282" s="46"/>
      <c r="B282" s="32"/>
      <c r="C282" s="32"/>
      <c r="D282" s="10"/>
      <c r="G282" s="33"/>
      <c r="I282" s="48"/>
      <c r="J282" s="41"/>
      <c r="K282" s="14"/>
    </row>
    <row r="283" spans="1:18">
      <c r="A283" s="46"/>
      <c r="B283" s="32"/>
      <c r="C283" s="32"/>
      <c r="D283" s="10"/>
      <c r="G283" s="33"/>
      <c r="I283" s="48"/>
      <c r="J283" s="41"/>
      <c r="K283" s="14"/>
    </row>
    <row r="284" spans="1:18">
      <c r="A284" s="46"/>
      <c r="B284" s="32"/>
      <c r="C284" s="32"/>
      <c r="D284" s="10"/>
      <c r="G284" s="33"/>
      <c r="I284" s="48"/>
      <c r="J284" s="41"/>
      <c r="K284" s="14"/>
    </row>
    <row r="285" spans="1:18">
      <c r="A285" s="46"/>
      <c r="B285" s="32"/>
      <c r="C285" s="32"/>
      <c r="D285" s="10"/>
      <c r="G285" s="33"/>
      <c r="I285" s="48"/>
      <c r="J285" s="41"/>
      <c r="K285" s="14"/>
    </row>
    <row r="286" spans="1:18">
      <c r="A286" s="46"/>
      <c r="B286" s="32"/>
      <c r="C286" s="32"/>
      <c r="D286" s="10"/>
      <c r="G286" s="33"/>
      <c r="I286" s="48"/>
      <c r="J286" s="41"/>
      <c r="K286" s="14"/>
    </row>
    <row r="287" spans="1:18">
      <c r="A287" s="46"/>
      <c r="B287" s="32"/>
      <c r="C287" s="32"/>
      <c r="D287" s="10"/>
      <c r="G287" s="33"/>
      <c r="I287" s="48"/>
      <c r="J287" s="41"/>
      <c r="K287" s="14"/>
    </row>
    <row r="288" spans="1:18">
      <c r="A288" s="46"/>
      <c r="B288" s="32"/>
      <c r="C288" s="32"/>
      <c r="D288" s="10"/>
      <c r="G288" s="33"/>
      <c r="I288" s="48"/>
      <c r="J288" s="41"/>
      <c r="K288" s="14"/>
    </row>
    <row r="289" spans="1:11">
      <c r="A289" s="46"/>
      <c r="B289" s="50"/>
      <c r="C289" s="51"/>
      <c r="D289" s="10"/>
      <c r="G289" s="33"/>
      <c r="I289" s="48"/>
      <c r="J289" s="41"/>
      <c r="K289" s="14"/>
    </row>
    <row r="290" spans="1:11">
      <c r="A290" s="46"/>
      <c r="B290" s="50"/>
      <c r="C290" s="51"/>
      <c r="D290" s="10"/>
      <c r="G290" s="33"/>
      <c r="I290" s="48"/>
      <c r="J290" s="41"/>
      <c r="K290" s="14"/>
    </row>
    <row r="291" spans="1:11">
      <c r="A291" s="46"/>
      <c r="B291" s="32"/>
      <c r="C291" s="32"/>
      <c r="D291" s="10"/>
      <c r="G291" s="33"/>
      <c r="I291" s="48"/>
      <c r="J291" s="41"/>
      <c r="K291" s="14"/>
    </row>
    <row r="292" spans="1:11">
      <c r="A292" s="46"/>
      <c r="B292" s="32"/>
      <c r="C292" s="32"/>
      <c r="D292" s="10"/>
      <c r="G292" s="33"/>
      <c r="I292" s="48"/>
      <c r="J292" s="41"/>
      <c r="K292" s="14"/>
    </row>
    <row r="293" spans="1:11">
      <c r="A293" s="46"/>
      <c r="B293" s="32"/>
      <c r="C293" s="32"/>
      <c r="D293" s="10"/>
      <c r="G293" s="33"/>
      <c r="I293" s="48"/>
      <c r="J293" s="41"/>
      <c r="K293" s="14"/>
    </row>
    <row r="294" spans="1:11">
      <c r="A294" s="46"/>
      <c r="B294" s="32"/>
      <c r="C294" s="32"/>
      <c r="D294" s="10"/>
      <c r="G294" s="33"/>
      <c r="I294" s="48"/>
      <c r="J294" s="41"/>
      <c r="K294" s="14"/>
    </row>
    <row r="295" spans="1:11">
      <c r="A295" s="46"/>
      <c r="B295" s="32"/>
      <c r="C295" s="32"/>
      <c r="D295" s="10"/>
      <c r="G295" s="33"/>
      <c r="I295" s="48"/>
      <c r="J295" s="41"/>
      <c r="K295" s="14"/>
    </row>
    <row r="296" spans="1:11">
      <c r="A296" s="46"/>
      <c r="B296" s="32"/>
      <c r="C296" s="32"/>
      <c r="D296" s="10"/>
      <c r="G296" s="33"/>
      <c r="I296" s="48"/>
      <c r="J296" s="41"/>
      <c r="K296" s="14"/>
    </row>
    <row r="297" spans="1:11">
      <c r="A297" s="46"/>
      <c r="B297" s="32"/>
      <c r="C297" s="32"/>
      <c r="D297" s="10"/>
      <c r="G297" s="33"/>
      <c r="I297" s="48"/>
      <c r="J297" s="41"/>
      <c r="K297" s="14"/>
    </row>
    <row r="298" spans="1:11">
      <c r="A298" s="46"/>
      <c r="B298" s="32"/>
      <c r="C298" s="32"/>
      <c r="D298" s="10"/>
      <c r="G298" s="33"/>
      <c r="I298" s="48"/>
      <c r="J298" s="41"/>
      <c r="K298" s="14"/>
    </row>
    <row r="299" spans="1:11">
      <c r="A299" s="46"/>
      <c r="B299" s="32"/>
      <c r="C299" s="32"/>
      <c r="D299" s="10"/>
      <c r="G299" s="33"/>
      <c r="I299" s="48"/>
      <c r="J299" s="41"/>
      <c r="K299" s="14"/>
    </row>
    <row r="300" spans="1:11">
      <c r="A300" s="46"/>
      <c r="B300" s="32"/>
      <c r="C300" s="32"/>
      <c r="D300" s="10"/>
      <c r="G300" s="33"/>
      <c r="I300" s="48"/>
      <c r="J300" s="41"/>
      <c r="K300" s="14"/>
    </row>
    <row r="301" spans="1:11">
      <c r="A301" s="46"/>
      <c r="B301" s="32"/>
      <c r="C301" s="32"/>
      <c r="D301" s="10"/>
      <c r="G301" s="33"/>
      <c r="I301" s="48"/>
      <c r="J301" s="41"/>
      <c r="K301" s="14"/>
    </row>
    <row r="302" spans="1:11">
      <c r="A302" s="46"/>
      <c r="B302" s="32"/>
      <c r="C302" s="32"/>
      <c r="D302" s="10"/>
      <c r="G302" s="33"/>
      <c r="I302" s="48"/>
      <c r="J302" s="41"/>
      <c r="K302" s="14"/>
    </row>
    <row r="303" spans="1:11">
      <c r="A303" s="46"/>
      <c r="B303" s="32"/>
      <c r="C303" s="32"/>
      <c r="D303" s="10"/>
      <c r="G303" s="33"/>
      <c r="I303" s="48"/>
      <c r="J303" s="41"/>
      <c r="K303" s="14"/>
    </row>
    <row r="304" spans="1:11">
      <c r="A304" s="46"/>
      <c r="B304" s="32"/>
      <c r="C304" s="32"/>
      <c r="D304" s="10"/>
      <c r="G304" s="33"/>
      <c r="I304" s="48"/>
      <c r="J304" s="41"/>
      <c r="K304" s="14"/>
    </row>
    <row r="305" spans="1:11">
      <c r="A305" s="46"/>
      <c r="B305" s="32"/>
      <c r="C305" s="32"/>
      <c r="D305" s="10"/>
      <c r="G305" s="33"/>
      <c r="I305" s="48"/>
      <c r="J305" s="41"/>
      <c r="K305" s="14"/>
    </row>
    <row r="306" spans="1:11">
      <c r="A306" s="46"/>
      <c r="B306" s="32"/>
      <c r="C306" s="32"/>
      <c r="D306" s="10"/>
      <c r="G306" s="33"/>
      <c r="I306" s="48"/>
      <c r="J306" s="41"/>
      <c r="K306" s="14"/>
    </row>
    <row r="307" spans="1:11">
      <c r="A307" s="46"/>
      <c r="B307" s="32"/>
      <c r="C307" s="32"/>
      <c r="D307" s="10"/>
      <c r="G307" s="33"/>
      <c r="I307" s="48"/>
      <c r="J307" s="41"/>
      <c r="K307" s="14"/>
    </row>
    <row r="308" spans="1:11">
      <c r="A308" s="46"/>
      <c r="B308" s="50"/>
      <c r="C308" s="51"/>
      <c r="D308" s="10"/>
      <c r="G308" s="33"/>
      <c r="I308" s="48"/>
      <c r="J308" s="41"/>
      <c r="K308" s="14"/>
    </row>
    <row r="309" spans="1:11">
      <c r="A309" s="46"/>
      <c r="B309" s="50"/>
      <c r="C309" s="51"/>
      <c r="D309" s="10"/>
      <c r="G309" s="33"/>
      <c r="I309" s="52"/>
      <c r="J309" s="53"/>
      <c r="K309" s="14"/>
    </row>
    <row r="310" spans="1:11">
      <c r="A310" s="46"/>
      <c r="B310" s="32"/>
      <c r="C310" s="32"/>
      <c r="D310" s="10"/>
      <c r="G310" s="33"/>
      <c r="I310" s="48"/>
      <c r="J310" s="41"/>
      <c r="K310" s="14"/>
    </row>
    <row r="311" spans="1:11">
      <c r="A311" s="46"/>
      <c r="B311" s="32"/>
      <c r="C311" s="32"/>
      <c r="D311" s="10"/>
      <c r="G311" s="33"/>
      <c r="I311" s="48"/>
      <c r="J311" s="41"/>
      <c r="K311" s="14"/>
    </row>
    <row r="312" spans="1:11">
      <c r="A312" s="46"/>
      <c r="B312" s="32"/>
      <c r="C312" s="32"/>
      <c r="D312" s="10"/>
      <c r="G312" s="33"/>
      <c r="I312" s="48"/>
      <c r="J312" s="41"/>
      <c r="K312" s="14"/>
    </row>
    <row r="313" spans="1:11">
      <c r="A313" s="46"/>
      <c r="B313" s="32"/>
      <c r="C313" s="32"/>
      <c r="D313" s="10"/>
      <c r="G313" s="33"/>
      <c r="I313" s="48"/>
      <c r="J313" s="41"/>
      <c r="K313" s="14"/>
    </row>
    <row r="314" spans="1:11">
      <c r="A314" s="46"/>
      <c r="B314" s="32"/>
      <c r="C314" s="32"/>
      <c r="D314" s="10"/>
      <c r="G314" s="33"/>
      <c r="I314" s="48"/>
      <c r="J314" s="41"/>
      <c r="K314" s="14"/>
    </row>
    <row r="315" spans="1:11">
      <c r="A315" s="46"/>
      <c r="B315" s="32"/>
      <c r="C315" s="54"/>
      <c r="D315" s="10"/>
      <c r="G315" s="33"/>
      <c r="I315" s="52"/>
      <c r="J315" s="53"/>
      <c r="K315" s="14"/>
    </row>
    <row r="316" spans="1:11">
      <c r="A316" s="46"/>
      <c r="B316" s="32"/>
      <c r="C316" s="32"/>
      <c r="D316" s="10"/>
      <c r="G316" s="33"/>
      <c r="I316" s="48"/>
      <c r="J316" s="41"/>
      <c r="K316" s="14"/>
    </row>
    <row r="317" spans="1:11">
      <c r="A317" s="46"/>
      <c r="B317" s="32"/>
      <c r="C317" s="32"/>
      <c r="D317" s="10"/>
      <c r="G317" s="33"/>
      <c r="I317" s="48"/>
      <c r="J317" s="41"/>
      <c r="K317" s="14"/>
    </row>
    <row r="318" spans="1:11">
      <c r="A318" s="46"/>
      <c r="B318" s="32"/>
      <c r="C318" s="32"/>
      <c r="D318" s="10"/>
      <c r="G318" s="33"/>
      <c r="I318" s="48"/>
      <c r="J318" s="41"/>
      <c r="K318" s="14"/>
    </row>
  </sheetData>
  <autoFilter ref="A1:N212" xr:uid="{426FFA1B-1D9B-4A34-8DC6-4960EB8E7487}">
    <filterColumn colId="4">
      <customFilters>
        <customFilter operator="notEqual" val=" "/>
      </customFilters>
    </filterColumn>
  </autoFilter>
  <mergeCells count="1">
    <mergeCell ref="L204:L207"/>
  </mergeCells>
  <pageMargins left="0.70833333333333304" right="0.70833333333333304" top="0.74791666666666701" bottom="0.74791666666666701" header="0.51180555555555496" footer="0.51180555555555496"/>
  <pageSetup scale="56" firstPageNumber="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34CD-12E9-4056-9F50-D3092C6AD30A}">
  <dimension ref="A1:J60"/>
  <sheetViews>
    <sheetView tabSelected="1" topLeftCell="A49" workbookViewId="0">
      <selection activeCell="D20" sqref="D20:D21"/>
    </sheetView>
  </sheetViews>
  <sheetFormatPr defaultRowHeight="15"/>
  <cols>
    <col min="1" max="1" width="7.85546875" bestFit="1" customWidth="1"/>
    <col min="2" max="2" width="30.5703125" customWidth="1"/>
    <col min="3" max="3" width="52.7109375" bestFit="1" customWidth="1"/>
    <col min="4" max="4" width="21.85546875" bestFit="1" customWidth="1"/>
    <col min="8" max="8" width="9.5703125" bestFit="1" customWidth="1"/>
    <col min="10" max="10" width="9.5703125" bestFit="1" customWidth="1"/>
  </cols>
  <sheetData>
    <row r="1" spans="1:10" ht="25.5">
      <c r="A1" s="136" t="s">
        <v>289</v>
      </c>
      <c r="B1" s="136" t="s">
        <v>290</v>
      </c>
      <c r="C1" s="136" t="s">
        <v>291</v>
      </c>
      <c r="D1" s="136" t="s">
        <v>292</v>
      </c>
      <c r="E1" s="113" t="s">
        <v>293</v>
      </c>
      <c r="F1" s="136" t="s">
        <v>295</v>
      </c>
      <c r="G1" s="113" t="s">
        <v>296</v>
      </c>
      <c r="H1" s="136" t="s">
        <v>298</v>
      </c>
      <c r="I1" s="136" t="s">
        <v>299</v>
      </c>
    </row>
    <row r="2" spans="1:10">
      <c r="A2" s="136"/>
      <c r="B2" s="136"/>
      <c r="C2" s="136"/>
      <c r="D2" s="136"/>
      <c r="E2" s="113" t="s">
        <v>294</v>
      </c>
      <c r="F2" s="136"/>
      <c r="G2" s="113" t="s">
        <v>297</v>
      </c>
      <c r="H2" s="136"/>
      <c r="I2" s="136"/>
    </row>
    <row r="3" spans="1:10">
      <c r="A3" s="77">
        <v>21</v>
      </c>
      <c r="B3" s="77" t="s">
        <v>31</v>
      </c>
      <c r="C3" s="117" t="s">
        <v>257</v>
      </c>
      <c r="D3" s="70" t="s">
        <v>258</v>
      </c>
      <c r="E3" s="85" t="s">
        <v>230</v>
      </c>
      <c r="F3" s="118">
        <v>25000</v>
      </c>
      <c r="G3" s="126">
        <v>0.28000000000000003</v>
      </c>
      <c r="H3" s="126">
        <f>SUM(F3*G3)</f>
        <v>7000.0000000000009</v>
      </c>
      <c r="I3" s="126">
        <v>0</v>
      </c>
    </row>
    <row r="4" spans="1:10" ht="26.25">
      <c r="A4" s="77">
        <v>23</v>
      </c>
      <c r="B4" s="119" t="s">
        <v>33</v>
      </c>
      <c r="C4" s="117" t="s">
        <v>228</v>
      </c>
      <c r="D4" s="70" t="s">
        <v>229</v>
      </c>
      <c r="E4" s="85" t="s">
        <v>230</v>
      </c>
      <c r="F4" s="118">
        <v>250000</v>
      </c>
      <c r="G4" s="127">
        <v>5.7799999999999997E-2</v>
      </c>
      <c r="H4" s="126">
        <f t="shared" ref="H4:H59" si="0">SUM(F4*G4)</f>
        <v>14450</v>
      </c>
      <c r="I4" s="126">
        <v>3034.5</v>
      </c>
      <c r="J4" s="3">
        <f>SUM(H4+I4)</f>
        <v>17484.5</v>
      </c>
    </row>
    <row r="5" spans="1:10">
      <c r="A5" s="77">
        <v>28</v>
      </c>
      <c r="B5" s="77" t="s">
        <v>38</v>
      </c>
      <c r="C5" s="117" t="s">
        <v>259</v>
      </c>
      <c r="D5" s="70" t="s">
        <v>258</v>
      </c>
      <c r="E5" s="85" t="s">
        <v>230</v>
      </c>
      <c r="F5" s="118">
        <v>400</v>
      </c>
      <c r="G5" s="126">
        <v>0.76</v>
      </c>
      <c r="H5" s="126">
        <f t="shared" si="0"/>
        <v>304</v>
      </c>
      <c r="I5" s="126">
        <v>0</v>
      </c>
    </row>
    <row r="6" spans="1:10">
      <c r="A6" s="77">
        <v>29</v>
      </c>
      <c r="B6" s="77" t="s">
        <v>39</v>
      </c>
      <c r="C6" s="117" t="s">
        <v>260</v>
      </c>
      <c r="D6" s="70" t="s">
        <v>258</v>
      </c>
      <c r="E6" s="85" t="s">
        <v>230</v>
      </c>
      <c r="F6" s="118">
        <v>800</v>
      </c>
      <c r="G6" s="126">
        <v>0.76</v>
      </c>
      <c r="H6" s="126">
        <f t="shared" si="0"/>
        <v>608</v>
      </c>
      <c r="I6" s="126">
        <v>0</v>
      </c>
    </row>
    <row r="7" spans="1:10">
      <c r="A7" s="77">
        <v>30</v>
      </c>
      <c r="B7" s="77" t="s">
        <v>40</v>
      </c>
      <c r="C7" s="117" t="s">
        <v>261</v>
      </c>
      <c r="D7" s="70" t="s">
        <v>258</v>
      </c>
      <c r="E7" s="85" t="s">
        <v>230</v>
      </c>
      <c r="F7" s="118">
        <v>12000</v>
      </c>
      <c r="G7" s="126">
        <v>0.76</v>
      </c>
      <c r="H7" s="126">
        <f t="shared" si="0"/>
        <v>9120</v>
      </c>
      <c r="I7" s="126">
        <v>0</v>
      </c>
    </row>
    <row r="8" spans="1:10">
      <c r="A8" s="77">
        <v>31</v>
      </c>
      <c r="B8" s="77" t="s">
        <v>41</v>
      </c>
      <c r="C8" s="117" t="s">
        <v>262</v>
      </c>
      <c r="D8" s="70" t="s">
        <v>258</v>
      </c>
      <c r="E8" s="85" t="s">
        <v>230</v>
      </c>
      <c r="F8" s="118">
        <v>18000</v>
      </c>
      <c r="G8" s="126">
        <v>0.76</v>
      </c>
      <c r="H8" s="126">
        <f t="shared" si="0"/>
        <v>13680</v>
      </c>
      <c r="I8" s="126">
        <v>0</v>
      </c>
    </row>
    <row r="9" spans="1:10">
      <c r="A9" s="77">
        <v>32</v>
      </c>
      <c r="B9" s="77" t="s">
        <v>42</v>
      </c>
      <c r="C9" s="117" t="s">
        <v>263</v>
      </c>
      <c r="D9" s="70" t="s">
        <v>258</v>
      </c>
      <c r="E9" s="85" t="s">
        <v>230</v>
      </c>
      <c r="F9" s="118">
        <v>12000</v>
      </c>
      <c r="G9" s="126">
        <v>0.76</v>
      </c>
      <c r="H9" s="126">
        <f t="shared" si="0"/>
        <v>9120</v>
      </c>
      <c r="I9" s="126">
        <v>0</v>
      </c>
    </row>
    <row r="10" spans="1:10">
      <c r="A10" s="77">
        <v>33</v>
      </c>
      <c r="B10" s="77" t="s">
        <v>43</v>
      </c>
      <c r="C10" s="117" t="s">
        <v>264</v>
      </c>
      <c r="D10" s="70" t="s">
        <v>258</v>
      </c>
      <c r="E10" s="85" t="s">
        <v>230</v>
      </c>
      <c r="F10" s="118">
        <v>5000</v>
      </c>
      <c r="G10" s="126">
        <v>0.76</v>
      </c>
      <c r="H10" s="126">
        <f t="shared" si="0"/>
        <v>3800</v>
      </c>
      <c r="I10" s="126">
        <v>0</v>
      </c>
    </row>
    <row r="11" spans="1:10">
      <c r="A11" s="77">
        <v>34</v>
      </c>
      <c r="B11" s="77" t="s">
        <v>44</v>
      </c>
      <c r="C11" s="117" t="s">
        <v>265</v>
      </c>
      <c r="D11" s="70" t="s">
        <v>258</v>
      </c>
      <c r="E11" s="85" t="s">
        <v>230</v>
      </c>
      <c r="F11" s="118">
        <v>3000</v>
      </c>
      <c r="G11" s="126">
        <v>0.76</v>
      </c>
      <c r="H11" s="126">
        <f t="shared" si="0"/>
        <v>2280</v>
      </c>
      <c r="I11" s="126">
        <v>0</v>
      </c>
    </row>
    <row r="12" spans="1:10">
      <c r="A12" s="120">
        <v>38</v>
      </c>
      <c r="B12" s="128" t="s">
        <v>48</v>
      </c>
      <c r="C12" s="121" t="s">
        <v>268</v>
      </c>
      <c r="D12" s="84" t="s">
        <v>258</v>
      </c>
      <c r="E12" s="85" t="s">
        <v>230</v>
      </c>
      <c r="F12" s="122">
        <v>300000</v>
      </c>
      <c r="G12" s="126">
        <v>0.04</v>
      </c>
      <c r="H12" s="126">
        <f t="shared" si="0"/>
        <v>12000</v>
      </c>
      <c r="I12" s="126">
        <v>0</v>
      </c>
    </row>
    <row r="13" spans="1:10">
      <c r="A13" s="120">
        <v>40</v>
      </c>
      <c r="B13" s="128" t="s">
        <v>50</v>
      </c>
      <c r="C13" s="121" t="s">
        <v>269</v>
      </c>
      <c r="D13" s="84" t="s">
        <v>258</v>
      </c>
      <c r="E13" s="85" t="s">
        <v>230</v>
      </c>
      <c r="F13" s="122">
        <v>250000</v>
      </c>
      <c r="G13" s="125">
        <v>3.4000000000000002E-2</v>
      </c>
      <c r="H13" s="126">
        <f t="shared" si="0"/>
        <v>8500</v>
      </c>
      <c r="I13" s="126">
        <v>0</v>
      </c>
    </row>
    <row r="14" spans="1:10">
      <c r="A14" s="77">
        <v>41</v>
      </c>
      <c r="B14" s="77" t="s">
        <v>51</v>
      </c>
      <c r="C14" s="123" t="s">
        <v>231</v>
      </c>
      <c r="D14" s="76" t="s">
        <v>233</v>
      </c>
      <c r="E14" s="114" t="s">
        <v>232</v>
      </c>
      <c r="F14" s="118">
        <v>10000</v>
      </c>
      <c r="G14" s="127">
        <v>0.15490000000000001</v>
      </c>
      <c r="H14" s="126">
        <f t="shared" si="0"/>
        <v>1549</v>
      </c>
      <c r="I14" s="126">
        <v>0</v>
      </c>
    </row>
    <row r="15" spans="1:10">
      <c r="A15" s="77">
        <v>42</v>
      </c>
      <c r="B15" s="77" t="s">
        <v>52</v>
      </c>
      <c r="C15" s="123" t="s">
        <v>231</v>
      </c>
      <c r="D15" s="76" t="s">
        <v>233</v>
      </c>
      <c r="E15" s="114" t="s">
        <v>232</v>
      </c>
      <c r="F15" s="118">
        <v>300000</v>
      </c>
      <c r="G15" s="127">
        <v>0.15490000000000001</v>
      </c>
      <c r="H15" s="126">
        <f t="shared" si="0"/>
        <v>46470</v>
      </c>
      <c r="I15" s="126">
        <v>0</v>
      </c>
    </row>
    <row r="16" spans="1:10">
      <c r="A16" s="77">
        <v>43</v>
      </c>
      <c r="B16" s="77" t="s">
        <v>53</v>
      </c>
      <c r="C16" s="123" t="s">
        <v>231</v>
      </c>
      <c r="D16" s="76" t="s">
        <v>233</v>
      </c>
      <c r="E16" s="114" t="s">
        <v>232</v>
      </c>
      <c r="F16" s="118">
        <v>200000</v>
      </c>
      <c r="G16" s="127">
        <v>0.15490000000000001</v>
      </c>
      <c r="H16" s="126">
        <f t="shared" si="0"/>
        <v>30980.000000000004</v>
      </c>
      <c r="I16" s="126">
        <v>0</v>
      </c>
    </row>
    <row r="17" spans="1:9">
      <c r="A17" s="77">
        <v>44</v>
      </c>
      <c r="B17" s="77" t="s">
        <v>54</v>
      </c>
      <c r="C17" s="123" t="s">
        <v>231</v>
      </c>
      <c r="D17" s="76" t="s">
        <v>233</v>
      </c>
      <c r="E17" s="114" t="s">
        <v>232</v>
      </c>
      <c r="F17" s="118">
        <v>70000</v>
      </c>
      <c r="G17" s="127">
        <v>0.15490000000000001</v>
      </c>
      <c r="H17" s="126">
        <f t="shared" si="0"/>
        <v>10843</v>
      </c>
      <c r="I17" s="126">
        <v>0</v>
      </c>
    </row>
    <row r="18" spans="1:9">
      <c r="A18" s="77">
        <v>45</v>
      </c>
      <c r="B18" s="77" t="s">
        <v>55</v>
      </c>
      <c r="C18" s="123" t="s">
        <v>231</v>
      </c>
      <c r="D18" s="76" t="s">
        <v>233</v>
      </c>
      <c r="E18" s="114" t="s">
        <v>232</v>
      </c>
      <c r="F18" s="118">
        <v>300000</v>
      </c>
      <c r="G18" s="127">
        <v>0.15490000000000001</v>
      </c>
      <c r="H18" s="126">
        <f t="shared" si="0"/>
        <v>46470</v>
      </c>
      <c r="I18" s="126">
        <v>0</v>
      </c>
    </row>
    <row r="19" spans="1:9">
      <c r="A19" s="77">
        <v>46</v>
      </c>
      <c r="B19" s="77" t="s">
        <v>56</v>
      </c>
      <c r="C19" s="123" t="s">
        <v>234</v>
      </c>
      <c r="D19" s="76" t="s">
        <v>233</v>
      </c>
      <c r="E19" s="114" t="s">
        <v>232</v>
      </c>
      <c r="F19" s="118">
        <v>2000</v>
      </c>
      <c r="G19" s="126">
        <v>0.34</v>
      </c>
      <c r="H19" s="126">
        <f t="shared" si="0"/>
        <v>680</v>
      </c>
      <c r="I19" s="126">
        <v>0</v>
      </c>
    </row>
    <row r="20" spans="1:9">
      <c r="A20" s="77">
        <v>47</v>
      </c>
      <c r="B20" s="77" t="s">
        <v>57</v>
      </c>
      <c r="C20" s="123" t="s">
        <v>231</v>
      </c>
      <c r="D20" s="76" t="s">
        <v>233</v>
      </c>
      <c r="E20" s="114" t="s">
        <v>232</v>
      </c>
      <c r="F20" s="118">
        <v>1000</v>
      </c>
      <c r="G20" s="127">
        <v>0.15490000000000001</v>
      </c>
      <c r="H20" s="126">
        <f t="shared" si="0"/>
        <v>154.9</v>
      </c>
      <c r="I20" s="126">
        <v>0</v>
      </c>
    </row>
    <row r="21" spans="1:9">
      <c r="A21" s="77">
        <v>55</v>
      </c>
      <c r="B21" s="77" t="s">
        <v>65</v>
      </c>
      <c r="C21" s="77" t="s">
        <v>270</v>
      </c>
      <c r="D21" s="78" t="s">
        <v>225</v>
      </c>
      <c r="E21" s="115" t="s">
        <v>236</v>
      </c>
      <c r="F21" s="118">
        <v>250</v>
      </c>
      <c r="G21" s="126">
        <v>12.44</v>
      </c>
      <c r="H21" s="126">
        <f t="shared" si="0"/>
        <v>3110</v>
      </c>
      <c r="I21" s="126">
        <v>0</v>
      </c>
    </row>
    <row r="22" spans="1:9">
      <c r="A22" s="77">
        <v>56</v>
      </c>
      <c r="B22" s="77" t="s">
        <v>66</v>
      </c>
      <c r="C22" s="77" t="s">
        <v>271</v>
      </c>
      <c r="D22" s="78" t="s">
        <v>225</v>
      </c>
      <c r="E22" s="115" t="s">
        <v>236</v>
      </c>
      <c r="F22" s="118">
        <v>600</v>
      </c>
      <c r="G22" s="126">
        <v>16.22</v>
      </c>
      <c r="H22" s="126">
        <f t="shared" si="0"/>
        <v>9732</v>
      </c>
      <c r="I22" s="126">
        <v>0</v>
      </c>
    </row>
    <row r="23" spans="1:9">
      <c r="A23" s="77">
        <v>57</v>
      </c>
      <c r="B23" s="77" t="s">
        <v>67</v>
      </c>
      <c r="C23" s="77" t="s">
        <v>272</v>
      </c>
      <c r="D23" s="78" t="s">
        <v>225</v>
      </c>
      <c r="E23" s="115" t="s">
        <v>236</v>
      </c>
      <c r="F23" s="118">
        <v>10</v>
      </c>
      <c r="G23" s="126">
        <v>15.3</v>
      </c>
      <c r="H23" s="126">
        <f t="shared" si="0"/>
        <v>153</v>
      </c>
      <c r="I23" s="126">
        <v>0</v>
      </c>
    </row>
    <row r="24" spans="1:9">
      <c r="A24" s="77">
        <v>67</v>
      </c>
      <c r="B24" s="77" t="s">
        <v>77</v>
      </c>
      <c r="C24" s="77" t="s">
        <v>273</v>
      </c>
      <c r="D24" s="78" t="s">
        <v>225</v>
      </c>
      <c r="E24" s="115" t="s">
        <v>236</v>
      </c>
      <c r="F24" s="118">
        <v>30</v>
      </c>
      <c r="G24" s="126">
        <v>12.72</v>
      </c>
      <c r="H24" s="126">
        <f t="shared" si="0"/>
        <v>381.6</v>
      </c>
      <c r="I24" s="126">
        <v>0</v>
      </c>
    </row>
    <row r="25" spans="1:9">
      <c r="A25" s="77">
        <v>68</v>
      </c>
      <c r="B25" s="77" t="s">
        <v>78</v>
      </c>
      <c r="C25" s="77" t="s">
        <v>274</v>
      </c>
      <c r="D25" s="78" t="s">
        <v>225</v>
      </c>
      <c r="E25" s="115" t="s">
        <v>236</v>
      </c>
      <c r="F25" s="118">
        <v>900</v>
      </c>
      <c r="G25" s="126">
        <v>12.72</v>
      </c>
      <c r="H25" s="126">
        <f t="shared" si="0"/>
        <v>11448</v>
      </c>
      <c r="I25" s="126">
        <v>0</v>
      </c>
    </row>
    <row r="26" spans="1:9">
      <c r="A26" s="77">
        <v>69</v>
      </c>
      <c r="B26" s="77" t="s">
        <v>79</v>
      </c>
      <c r="C26" s="77" t="s">
        <v>275</v>
      </c>
      <c r="D26" s="78" t="s">
        <v>225</v>
      </c>
      <c r="E26" s="115" t="s">
        <v>236</v>
      </c>
      <c r="F26" s="118">
        <v>850</v>
      </c>
      <c r="G26" s="126">
        <v>12.72</v>
      </c>
      <c r="H26" s="126">
        <f t="shared" si="0"/>
        <v>10812</v>
      </c>
      <c r="I26" s="126">
        <v>0</v>
      </c>
    </row>
    <row r="27" spans="1:9">
      <c r="A27" s="77">
        <v>70</v>
      </c>
      <c r="B27" s="77" t="s">
        <v>80</v>
      </c>
      <c r="C27" s="77" t="s">
        <v>276</v>
      </c>
      <c r="D27" s="78" t="s">
        <v>225</v>
      </c>
      <c r="E27" s="115" t="s">
        <v>236</v>
      </c>
      <c r="F27" s="118">
        <v>200</v>
      </c>
      <c r="G27" s="126">
        <v>12.72</v>
      </c>
      <c r="H27" s="126">
        <f t="shared" si="0"/>
        <v>2544</v>
      </c>
      <c r="I27" s="126">
        <v>0</v>
      </c>
    </row>
    <row r="28" spans="1:9">
      <c r="A28" s="77">
        <v>71</v>
      </c>
      <c r="B28" s="77" t="s">
        <v>81</v>
      </c>
      <c r="C28" s="77" t="s">
        <v>277</v>
      </c>
      <c r="D28" s="78" t="s">
        <v>225</v>
      </c>
      <c r="E28" s="115" t="s">
        <v>236</v>
      </c>
      <c r="F28" s="118">
        <v>2200</v>
      </c>
      <c r="G28" s="126">
        <v>12.72</v>
      </c>
      <c r="H28" s="126">
        <f t="shared" si="0"/>
        <v>27984</v>
      </c>
      <c r="I28" s="126">
        <v>0</v>
      </c>
    </row>
    <row r="29" spans="1:9">
      <c r="A29" s="77">
        <v>72</v>
      </c>
      <c r="B29" s="77" t="s">
        <v>82</v>
      </c>
      <c r="C29" s="77" t="s">
        <v>278</v>
      </c>
      <c r="D29" s="78" t="s">
        <v>225</v>
      </c>
      <c r="E29" s="115" t="s">
        <v>236</v>
      </c>
      <c r="F29" s="118">
        <v>3000</v>
      </c>
      <c r="G29" s="126">
        <v>12.72</v>
      </c>
      <c r="H29" s="126">
        <f t="shared" si="0"/>
        <v>38160</v>
      </c>
      <c r="I29" s="126">
        <v>0</v>
      </c>
    </row>
    <row r="30" spans="1:9">
      <c r="A30" s="77">
        <v>73</v>
      </c>
      <c r="B30" s="77" t="s">
        <v>83</v>
      </c>
      <c r="C30" s="77" t="s">
        <v>279</v>
      </c>
      <c r="D30" s="78" t="s">
        <v>225</v>
      </c>
      <c r="E30" s="115" t="s">
        <v>236</v>
      </c>
      <c r="F30" s="118">
        <v>10</v>
      </c>
      <c r="G30" s="126">
        <v>12.72</v>
      </c>
      <c r="H30" s="126">
        <f t="shared" si="0"/>
        <v>127.2</v>
      </c>
      <c r="I30" s="126">
        <v>0</v>
      </c>
    </row>
    <row r="31" spans="1:9">
      <c r="A31" s="77">
        <v>74</v>
      </c>
      <c r="B31" s="77" t="s">
        <v>84</v>
      </c>
      <c r="C31" s="77" t="s">
        <v>280</v>
      </c>
      <c r="D31" s="78" t="s">
        <v>225</v>
      </c>
      <c r="E31" s="115" t="s">
        <v>236</v>
      </c>
      <c r="F31" s="118">
        <v>80</v>
      </c>
      <c r="G31" s="126">
        <v>13.72</v>
      </c>
      <c r="H31" s="126">
        <f t="shared" si="0"/>
        <v>1097.6000000000001</v>
      </c>
      <c r="I31" s="126">
        <v>0</v>
      </c>
    </row>
    <row r="32" spans="1:9">
      <c r="A32" s="77">
        <v>75</v>
      </c>
      <c r="B32" s="77" t="s">
        <v>85</v>
      </c>
      <c r="C32" s="77" t="s">
        <v>281</v>
      </c>
      <c r="D32" s="78" t="s">
        <v>225</v>
      </c>
      <c r="E32" s="115" t="s">
        <v>236</v>
      </c>
      <c r="F32" s="118">
        <v>1400</v>
      </c>
      <c r="G32" s="126">
        <v>13.72</v>
      </c>
      <c r="H32" s="126">
        <f t="shared" si="0"/>
        <v>19208</v>
      </c>
      <c r="I32" s="126">
        <v>0</v>
      </c>
    </row>
    <row r="33" spans="1:9">
      <c r="A33" s="77">
        <v>76</v>
      </c>
      <c r="B33" s="77" t="s">
        <v>86</v>
      </c>
      <c r="C33" s="77" t="s">
        <v>282</v>
      </c>
      <c r="D33" s="78" t="s">
        <v>225</v>
      </c>
      <c r="E33" s="115" t="s">
        <v>236</v>
      </c>
      <c r="F33" s="118">
        <v>2800</v>
      </c>
      <c r="G33" s="126">
        <v>13.72</v>
      </c>
      <c r="H33" s="126">
        <f t="shared" si="0"/>
        <v>38416</v>
      </c>
      <c r="I33" s="126">
        <v>0</v>
      </c>
    </row>
    <row r="34" spans="1:9">
      <c r="A34" s="77">
        <v>77</v>
      </c>
      <c r="B34" s="77" t="s">
        <v>87</v>
      </c>
      <c r="C34" s="77" t="s">
        <v>283</v>
      </c>
      <c r="D34" s="78" t="s">
        <v>225</v>
      </c>
      <c r="E34" s="115" t="s">
        <v>236</v>
      </c>
      <c r="F34" s="118">
        <v>10</v>
      </c>
      <c r="G34" s="126">
        <v>13.72</v>
      </c>
      <c r="H34" s="126">
        <f t="shared" si="0"/>
        <v>137.20000000000002</v>
      </c>
      <c r="I34" s="126">
        <v>0</v>
      </c>
    </row>
    <row r="35" spans="1:9">
      <c r="A35" s="77">
        <v>103</v>
      </c>
      <c r="B35" s="77" t="s">
        <v>113</v>
      </c>
      <c r="C35" s="123" t="s">
        <v>235</v>
      </c>
      <c r="D35" s="76" t="s">
        <v>233</v>
      </c>
      <c r="E35" s="115" t="s">
        <v>236</v>
      </c>
      <c r="F35" s="118">
        <v>80000</v>
      </c>
      <c r="G35" s="126">
        <v>2.5</v>
      </c>
      <c r="H35" s="126">
        <f t="shared" si="0"/>
        <v>200000</v>
      </c>
      <c r="I35" s="126">
        <v>0</v>
      </c>
    </row>
    <row r="36" spans="1:9">
      <c r="A36" s="77">
        <v>126</v>
      </c>
      <c r="B36" s="77" t="s">
        <v>136</v>
      </c>
      <c r="C36" s="79" t="s">
        <v>226</v>
      </c>
      <c r="D36" s="79" t="s">
        <v>225</v>
      </c>
      <c r="E36" s="116" t="s">
        <v>284</v>
      </c>
      <c r="F36" s="118">
        <v>20</v>
      </c>
      <c r="G36" s="126">
        <v>9</v>
      </c>
      <c r="H36" s="126">
        <f t="shared" si="0"/>
        <v>180</v>
      </c>
      <c r="I36" s="126">
        <v>0</v>
      </c>
    </row>
    <row r="37" spans="1:9">
      <c r="A37" s="77">
        <v>127</v>
      </c>
      <c r="B37" s="77" t="s">
        <v>137</v>
      </c>
      <c r="C37" s="79" t="s">
        <v>227</v>
      </c>
      <c r="D37" s="79" t="s">
        <v>225</v>
      </c>
      <c r="E37" s="116" t="s">
        <v>284</v>
      </c>
      <c r="F37" s="118">
        <v>20</v>
      </c>
      <c r="G37" s="126">
        <v>9</v>
      </c>
      <c r="H37" s="126">
        <f t="shared" si="0"/>
        <v>180</v>
      </c>
      <c r="I37" s="126">
        <v>0</v>
      </c>
    </row>
    <row r="38" spans="1:9">
      <c r="A38" s="77">
        <v>145</v>
      </c>
      <c r="B38" s="77" t="s">
        <v>155</v>
      </c>
      <c r="C38" s="77" t="s">
        <v>285</v>
      </c>
      <c r="D38" s="78" t="s">
        <v>225</v>
      </c>
      <c r="E38" s="115" t="s">
        <v>236</v>
      </c>
      <c r="F38" s="118">
        <v>100</v>
      </c>
      <c r="G38" s="126">
        <v>12.44</v>
      </c>
      <c r="H38" s="126">
        <f t="shared" si="0"/>
        <v>1244</v>
      </c>
      <c r="I38" s="126">
        <v>0</v>
      </c>
    </row>
    <row r="39" spans="1:9">
      <c r="A39" s="77">
        <v>146</v>
      </c>
      <c r="B39" s="77" t="s">
        <v>156</v>
      </c>
      <c r="C39" s="77" t="s">
        <v>286</v>
      </c>
      <c r="D39" s="78" t="s">
        <v>225</v>
      </c>
      <c r="E39" s="115" t="s">
        <v>236</v>
      </c>
      <c r="F39" s="118">
        <v>1000</v>
      </c>
      <c r="G39" s="126">
        <v>12.44</v>
      </c>
      <c r="H39" s="126">
        <f t="shared" si="0"/>
        <v>12440</v>
      </c>
      <c r="I39" s="126">
        <v>0</v>
      </c>
    </row>
    <row r="40" spans="1:9">
      <c r="A40" s="77">
        <v>147</v>
      </c>
      <c r="B40" s="77" t="s">
        <v>157</v>
      </c>
      <c r="C40" s="77" t="s">
        <v>287</v>
      </c>
      <c r="D40" s="78" t="s">
        <v>225</v>
      </c>
      <c r="E40" s="115" t="s">
        <v>236</v>
      </c>
      <c r="F40" s="118">
        <v>130</v>
      </c>
      <c r="G40" s="126">
        <v>12.44</v>
      </c>
      <c r="H40" s="126">
        <f t="shared" si="0"/>
        <v>1617.2</v>
      </c>
      <c r="I40" s="126">
        <v>0</v>
      </c>
    </row>
    <row r="41" spans="1:9">
      <c r="A41" s="77">
        <v>177</v>
      </c>
      <c r="B41" s="77" t="s">
        <v>187</v>
      </c>
      <c r="C41" s="123" t="s">
        <v>237</v>
      </c>
      <c r="D41" s="77" t="s">
        <v>238</v>
      </c>
      <c r="E41" s="115" t="s">
        <v>236</v>
      </c>
      <c r="F41" s="118">
        <v>600</v>
      </c>
      <c r="G41" s="126">
        <v>1.85</v>
      </c>
      <c r="H41" s="126">
        <f t="shared" si="0"/>
        <v>1110</v>
      </c>
      <c r="I41" s="126">
        <v>0</v>
      </c>
    </row>
    <row r="42" spans="1:9">
      <c r="A42" s="77">
        <v>178</v>
      </c>
      <c r="B42" s="77" t="s">
        <v>188</v>
      </c>
      <c r="C42" s="123" t="s">
        <v>239</v>
      </c>
      <c r="D42" s="77" t="s">
        <v>238</v>
      </c>
      <c r="E42" s="115" t="s">
        <v>236</v>
      </c>
      <c r="F42" s="118">
        <v>5</v>
      </c>
      <c r="G42" s="126">
        <v>12</v>
      </c>
      <c r="H42" s="126">
        <f t="shared" si="0"/>
        <v>60</v>
      </c>
      <c r="I42" s="126">
        <v>0</v>
      </c>
    </row>
    <row r="43" spans="1:9">
      <c r="A43" s="77">
        <v>179</v>
      </c>
      <c r="B43" s="77" t="s">
        <v>189</v>
      </c>
      <c r="C43" s="123" t="s">
        <v>240</v>
      </c>
      <c r="D43" s="77" t="s">
        <v>238</v>
      </c>
      <c r="E43" s="114" t="s">
        <v>288</v>
      </c>
      <c r="F43" s="118">
        <v>1600</v>
      </c>
      <c r="G43" s="126">
        <v>2.6</v>
      </c>
      <c r="H43" s="126">
        <f t="shared" si="0"/>
        <v>4160</v>
      </c>
      <c r="I43" s="126">
        <v>0</v>
      </c>
    </row>
    <row r="44" spans="1:9">
      <c r="A44" s="77">
        <v>181</v>
      </c>
      <c r="B44" s="77" t="s">
        <v>191</v>
      </c>
      <c r="C44" s="123" t="s">
        <v>241</v>
      </c>
      <c r="D44" s="77" t="s">
        <v>238</v>
      </c>
      <c r="E44" s="114" t="s">
        <v>236</v>
      </c>
      <c r="F44" s="118">
        <v>100</v>
      </c>
      <c r="G44" s="126">
        <v>5.15</v>
      </c>
      <c r="H44" s="126">
        <f t="shared" si="0"/>
        <v>515</v>
      </c>
      <c r="I44" s="126">
        <v>0</v>
      </c>
    </row>
    <row r="45" spans="1:9">
      <c r="A45" s="77">
        <v>184</v>
      </c>
      <c r="B45" s="77" t="s">
        <v>194</v>
      </c>
      <c r="C45" s="123" t="s">
        <v>242</v>
      </c>
      <c r="D45" s="77" t="s">
        <v>238</v>
      </c>
      <c r="E45" s="114" t="s">
        <v>288</v>
      </c>
      <c r="F45" s="118">
        <v>300</v>
      </c>
      <c r="G45" s="126">
        <v>4.12</v>
      </c>
      <c r="H45" s="126">
        <f t="shared" si="0"/>
        <v>1236</v>
      </c>
      <c r="I45" s="126">
        <v>0</v>
      </c>
    </row>
    <row r="46" spans="1:9">
      <c r="A46" s="77">
        <v>185</v>
      </c>
      <c r="B46" s="77" t="s">
        <v>195</v>
      </c>
      <c r="C46" s="123" t="s">
        <v>243</v>
      </c>
      <c r="D46" s="77" t="s">
        <v>238</v>
      </c>
      <c r="E46" s="114" t="s">
        <v>236</v>
      </c>
      <c r="F46" s="118">
        <v>150</v>
      </c>
      <c r="G46" s="126">
        <v>4.25</v>
      </c>
      <c r="H46" s="126">
        <f t="shared" si="0"/>
        <v>637.5</v>
      </c>
      <c r="I46" s="126">
        <v>0</v>
      </c>
    </row>
    <row r="47" spans="1:9">
      <c r="A47" s="77">
        <v>186</v>
      </c>
      <c r="B47" s="77" t="s">
        <v>196</v>
      </c>
      <c r="C47" s="123" t="s">
        <v>244</v>
      </c>
      <c r="D47" s="77" t="s">
        <v>238</v>
      </c>
      <c r="E47" s="114" t="s">
        <v>288</v>
      </c>
      <c r="F47" s="118">
        <v>600</v>
      </c>
      <c r="G47" s="125">
        <v>2.3959999999999999</v>
      </c>
      <c r="H47" s="126">
        <f t="shared" si="0"/>
        <v>1437.6</v>
      </c>
      <c r="I47" s="126">
        <v>0</v>
      </c>
    </row>
    <row r="48" spans="1:9">
      <c r="A48" s="77">
        <v>187</v>
      </c>
      <c r="B48" s="77" t="s">
        <v>197</v>
      </c>
      <c r="C48" s="123" t="s">
        <v>245</v>
      </c>
      <c r="D48" s="77" t="s">
        <v>238</v>
      </c>
      <c r="E48" s="114" t="s">
        <v>288</v>
      </c>
      <c r="F48" s="118">
        <v>1000</v>
      </c>
      <c r="G48" s="125">
        <v>1.849</v>
      </c>
      <c r="H48" s="126">
        <f t="shared" si="0"/>
        <v>1849</v>
      </c>
      <c r="I48" s="126">
        <v>0</v>
      </c>
    </row>
    <row r="49" spans="1:10">
      <c r="A49" s="77">
        <v>188</v>
      </c>
      <c r="B49" s="77" t="s">
        <v>198</v>
      </c>
      <c r="C49" s="123" t="s">
        <v>246</v>
      </c>
      <c r="D49" s="77" t="s">
        <v>238</v>
      </c>
      <c r="E49" s="114" t="s">
        <v>236</v>
      </c>
      <c r="F49" s="118">
        <v>10</v>
      </c>
      <c r="G49" s="126">
        <v>8</v>
      </c>
      <c r="H49" s="126">
        <f t="shared" si="0"/>
        <v>80</v>
      </c>
      <c r="I49" s="126">
        <v>0</v>
      </c>
    </row>
    <row r="50" spans="1:10">
      <c r="A50" s="77">
        <v>191</v>
      </c>
      <c r="B50" s="77" t="s">
        <v>201</v>
      </c>
      <c r="C50" s="123" t="s">
        <v>247</v>
      </c>
      <c r="D50" s="77" t="s">
        <v>238</v>
      </c>
      <c r="E50" s="114" t="s">
        <v>236</v>
      </c>
      <c r="F50" s="118">
        <v>150</v>
      </c>
      <c r="G50" s="126">
        <v>10.85</v>
      </c>
      <c r="H50" s="126">
        <f t="shared" si="0"/>
        <v>1627.5</v>
      </c>
      <c r="I50" s="126">
        <v>0</v>
      </c>
    </row>
    <row r="51" spans="1:10">
      <c r="A51" s="77">
        <v>192</v>
      </c>
      <c r="B51" s="77" t="s">
        <v>202</v>
      </c>
      <c r="C51" s="123" t="s">
        <v>248</v>
      </c>
      <c r="D51" s="77" t="s">
        <v>238</v>
      </c>
      <c r="E51" s="114" t="s">
        <v>236</v>
      </c>
      <c r="F51" s="118">
        <v>600</v>
      </c>
      <c r="G51" s="126">
        <v>2.44</v>
      </c>
      <c r="H51" s="126">
        <f t="shared" si="0"/>
        <v>1464</v>
      </c>
      <c r="I51" s="126">
        <v>0</v>
      </c>
    </row>
    <row r="52" spans="1:10">
      <c r="A52" s="77">
        <v>193</v>
      </c>
      <c r="B52" s="77" t="s">
        <v>203</v>
      </c>
      <c r="C52" s="123" t="s">
        <v>249</v>
      </c>
      <c r="D52" s="77" t="s">
        <v>238</v>
      </c>
      <c r="E52" s="114" t="s">
        <v>236</v>
      </c>
      <c r="F52" s="118">
        <v>400</v>
      </c>
      <c r="G52" s="126">
        <v>3</v>
      </c>
      <c r="H52" s="126">
        <f t="shared" si="0"/>
        <v>1200</v>
      </c>
      <c r="I52" s="126">
        <v>0</v>
      </c>
    </row>
    <row r="53" spans="1:10">
      <c r="A53" s="77">
        <v>194</v>
      </c>
      <c r="B53" s="77" t="s">
        <v>204</v>
      </c>
      <c r="C53" s="123" t="s">
        <v>250</v>
      </c>
      <c r="D53" s="77" t="s">
        <v>238</v>
      </c>
      <c r="E53" s="114" t="s">
        <v>236</v>
      </c>
      <c r="F53" s="118">
        <v>30</v>
      </c>
      <c r="G53" s="126">
        <v>5.3</v>
      </c>
      <c r="H53" s="126">
        <f t="shared" si="0"/>
        <v>159</v>
      </c>
      <c r="I53" s="126">
        <v>0</v>
      </c>
    </row>
    <row r="54" spans="1:10">
      <c r="A54" s="77">
        <v>196</v>
      </c>
      <c r="B54" s="77" t="s">
        <v>206</v>
      </c>
      <c r="C54" s="123" t="s">
        <v>251</v>
      </c>
      <c r="D54" s="77" t="s">
        <v>238</v>
      </c>
      <c r="E54" s="114" t="s">
        <v>236</v>
      </c>
      <c r="F54" s="118">
        <v>10</v>
      </c>
      <c r="G54" s="126">
        <v>3.5</v>
      </c>
      <c r="H54" s="126">
        <f t="shared" si="0"/>
        <v>35</v>
      </c>
      <c r="I54" s="126">
        <v>0</v>
      </c>
    </row>
    <row r="55" spans="1:10">
      <c r="A55" s="77">
        <v>197</v>
      </c>
      <c r="B55" s="77" t="s">
        <v>207</v>
      </c>
      <c r="C55" s="124" t="s">
        <v>252</v>
      </c>
      <c r="D55" s="77" t="s">
        <v>238</v>
      </c>
      <c r="E55" s="114" t="s">
        <v>236</v>
      </c>
      <c r="F55" s="118">
        <v>150</v>
      </c>
      <c r="G55" s="126">
        <v>1.41</v>
      </c>
      <c r="H55" s="126">
        <f t="shared" si="0"/>
        <v>211.5</v>
      </c>
      <c r="I55" s="126">
        <v>0</v>
      </c>
    </row>
    <row r="56" spans="1:10">
      <c r="A56" s="77">
        <v>198</v>
      </c>
      <c r="B56" s="77" t="s">
        <v>208</v>
      </c>
      <c r="C56" s="123" t="s">
        <v>253</v>
      </c>
      <c r="D56" s="77" t="s">
        <v>238</v>
      </c>
      <c r="E56" s="114" t="s">
        <v>236</v>
      </c>
      <c r="F56" s="118">
        <v>1000</v>
      </c>
      <c r="G56" s="126">
        <v>2.54</v>
      </c>
      <c r="H56" s="126">
        <f t="shared" si="0"/>
        <v>2540</v>
      </c>
      <c r="I56" s="126">
        <v>0</v>
      </c>
    </row>
    <row r="57" spans="1:10">
      <c r="A57" s="77">
        <v>199</v>
      </c>
      <c r="B57" s="77" t="s">
        <v>209</v>
      </c>
      <c r="C57" s="123" t="s">
        <v>254</v>
      </c>
      <c r="D57" s="77" t="s">
        <v>238</v>
      </c>
      <c r="E57" s="114" t="s">
        <v>236</v>
      </c>
      <c r="F57" s="118">
        <v>60</v>
      </c>
      <c r="G57" s="126">
        <v>4.5999999999999996</v>
      </c>
      <c r="H57" s="126">
        <f t="shared" si="0"/>
        <v>276</v>
      </c>
      <c r="I57" s="126">
        <v>0</v>
      </c>
    </row>
    <row r="58" spans="1:10">
      <c r="A58" s="77">
        <v>200</v>
      </c>
      <c r="B58" s="77" t="s">
        <v>210</v>
      </c>
      <c r="C58" s="123" t="s">
        <v>255</v>
      </c>
      <c r="D58" s="77" t="s">
        <v>238</v>
      </c>
      <c r="E58" s="114" t="s">
        <v>236</v>
      </c>
      <c r="F58" s="118">
        <v>250</v>
      </c>
      <c r="G58" s="126">
        <v>11.3</v>
      </c>
      <c r="H58" s="126">
        <f t="shared" si="0"/>
        <v>2825</v>
      </c>
      <c r="I58" s="126">
        <v>0</v>
      </c>
    </row>
    <row r="59" spans="1:10">
      <c r="A59" s="77">
        <v>201</v>
      </c>
      <c r="B59" s="77" t="s">
        <v>211</v>
      </c>
      <c r="C59" s="123" t="s">
        <v>256</v>
      </c>
      <c r="D59" s="77" t="s">
        <v>238</v>
      </c>
      <c r="E59" s="114" t="s">
        <v>236</v>
      </c>
      <c r="F59" s="118">
        <v>10</v>
      </c>
      <c r="G59" s="126">
        <v>22</v>
      </c>
      <c r="H59" s="126">
        <f t="shared" si="0"/>
        <v>220</v>
      </c>
      <c r="I59" s="126">
        <v>0</v>
      </c>
    </row>
    <row r="60" spans="1:10">
      <c r="H60" s="3">
        <f>SUM(H3:H59)</f>
        <v>618623.79999999993</v>
      </c>
      <c r="I60" s="3">
        <f>SUM(I3:I59)</f>
        <v>3034.5</v>
      </c>
      <c r="J60" s="3">
        <f>SUM(H60+I60)</f>
        <v>621658.29999999993</v>
      </c>
    </row>
  </sheetData>
  <mergeCells count="7">
    <mergeCell ref="I1:I2"/>
    <mergeCell ref="A1:A2"/>
    <mergeCell ref="B1:B2"/>
    <mergeCell ref="C1:C2"/>
    <mergeCell ref="D1:D2"/>
    <mergeCell ref="F1:F2"/>
    <mergeCell ref="H1:H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 0219 MS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revision>12</cp:revision>
  <cp:lastPrinted>2019-01-22T22:31:39Z</cp:lastPrinted>
  <dcterms:created xsi:type="dcterms:W3CDTF">2013-08-09T07:35:03Z</dcterms:created>
  <dcterms:modified xsi:type="dcterms:W3CDTF">2019-01-23T17:57:29Z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